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trul\Desktop\"/>
    </mc:Choice>
  </mc:AlternateContent>
  <xr:revisionPtr revIDLastSave="0" documentId="13_ncr:1_{E247418E-82C2-4ED6-9D84-0398E7143E21}" xr6:coauthVersionLast="47" xr6:coauthVersionMax="47" xr10:uidLastSave="{00000000-0000-0000-0000-000000000000}"/>
  <bookViews>
    <workbookView xWindow="-14550" yWindow="6405" windowWidth="14400" windowHeight="7275" xr2:uid="{00000000-000D-0000-FFFF-FFFF00000000}"/>
  </bookViews>
  <sheets>
    <sheet name="Sta.Bàrba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D18" i="1"/>
  <c r="AD17" i="1"/>
  <c r="AD16" i="1"/>
  <c r="AD15" i="1"/>
  <c r="AD14" i="1"/>
  <c r="AD13" i="1"/>
  <c r="AD12" i="1"/>
  <c r="AD11" i="1"/>
  <c r="AD10" i="1"/>
  <c r="AD9" i="1"/>
  <c r="AD8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98" i="1"/>
  <c r="AD97" i="1"/>
  <c r="AD96" i="1"/>
  <c r="AD95" i="1"/>
  <c r="AD94" i="1"/>
  <c r="AD93" i="1"/>
  <c r="AD92" i="1"/>
  <c r="AD91" i="1"/>
  <c r="AD100" i="1" s="1"/>
  <c r="AD90" i="1"/>
  <c r="AD89" i="1"/>
  <c r="AD88" i="1"/>
  <c r="AD87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19" i="1" s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71" i="1"/>
  <c r="AD170" i="1"/>
  <c r="AD169" i="1"/>
  <c r="AD168" i="1"/>
  <c r="AD167" i="1"/>
  <c r="AD166" i="1"/>
  <c r="AD165" i="1"/>
  <c r="AD164" i="1"/>
  <c r="AD163" i="1"/>
  <c r="AD162" i="1"/>
  <c r="AD16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208" i="1"/>
  <c r="AD207" i="1"/>
  <c r="AD206" i="1"/>
  <c r="AD205" i="1"/>
  <c r="AD204" i="1"/>
  <c r="AD203" i="1"/>
  <c r="AD202" i="1"/>
  <c r="AD201" i="1"/>
  <c r="AD210" i="1" s="1"/>
  <c r="AD200" i="1"/>
  <c r="AD199" i="1"/>
  <c r="AD198" i="1"/>
  <c r="AD19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300" i="1" s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18" i="1" s="1"/>
  <c r="X460" i="1"/>
  <c r="X459" i="1"/>
  <c r="X458" i="1"/>
  <c r="X457" i="1"/>
  <c r="X456" i="1"/>
  <c r="X455" i="1"/>
  <c r="X454" i="1"/>
  <c r="X453" i="1"/>
  <c r="X452" i="1"/>
  <c r="X451" i="1"/>
  <c r="X450" i="1"/>
  <c r="X462" i="1" s="1"/>
  <c r="X449" i="1"/>
  <c r="AD334" i="1"/>
  <c r="AD333" i="1"/>
  <c r="AD332" i="1"/>
  <c r="AD331" i="1"/>
  <c r="AD330" i="1"/>
  <c r="AD329" i="1"/>
  <c r="AD328" i="1"/>
  <c r="AD336" i="1" s="1"/>
  <c r="AD327" i="1"/>
  <c r="AD326" i="1"/>
  <c r="AD325" i="1"/>
  <c r="AD324" i="1"/>
  <c r="AD323" i="1"/>
  <c r="AD352" i="1"/>
  <c r="AD351" i="1"/>
  <c r="AD350" i="1"/>
  <c r="AD349" i="1"/>
  <c r="AD348" i="1"/>
  <c r="AD347" i="1"/>
  <c r="AD346" i="1"/>
  <c r="AD345" i="1"/>
  <c r="AD344" i="1"/>
  <c r="AD343" i="1"/>
  <c r="AD342" i="1"/>
  <c r="AD354" i="1" s="1"/>
  <c r="AD341" i="1"/>
  <c r="AD370" i="1"/>
  <c r="AD369" i="1"/>
  <c r="AD368" i="1"/>
  <c r="AD367" i="1"/>
  <c r="AD366" i="1"/>
  <c r="AD365" i="1"/>
  <c r="AD364" i="1"/>
  <c r="AD372" i="1" s="1"/>
  <c r="AD363" i="1"/>
  <c r="AD362" i="1"/>
  <c r="AD361" i="1"/>
  <c r="AD360" i="1"/>
  <c r="AD359" i="1"/>
  <c r="AD388" i="1"/>
  <c r="AD386" i="1"/>
  <c r="AD385" i="1"/>
  <c r="AD384" i="1"/>
  <c r="AD383" i="1"/>
  <c r="AD382" i="1"/>
  <c r="AD381" i="1"/>
  <c r="AD380" i="1"/>
  <c r="AD379" i="1"/>
  <c r="AD378" i="1"/>
  <c r="AD37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408" i="1" s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26" i="1" s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44" i="1" s="1"/>
  <c r="AD450" i="1"/>
  <c r="AD462" i="1" s="1"/>
  <c r="AD451" i="1"/>
  <c r="AD452" i="1"/>
  <c r="AD453" i="1"/>
  <c r="AD454" i="1"/>
  <c r="AD455" i="1"/>
  <c r="AD456" i="1"/>
  <c r="AD457" i="1"/>
  <c r="AD458" i="1"/>
  <c r="AD459" i="1"/>
  <c r="AD460" i="1"/>
  <c r="AD449" i="1"/>
  <c r="W462" i="1"/>
  <c r="U462" i="1"/>
  <c r="T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W461" i="1"/>
  <c r="B461" i="1"/>
  <c r="AC460" i="1"/>
  <c r="AB460" i="1"/>
  <c r="Z460" i="1"/>
  <c r="AA460" i="1" s="1"/>
  <c r="Y460" i="1"/>
  <c r="AB459" i="1"/>
  <c r="AC459" i="1" s="1"/>
  <c r="Z459" i="1"/>
  <c r="AA459" i="1" s="1"/>
  <c r="Y459" i="1"/>
  <c r="AB458" i="1"/>
  <c r="AC458" i="1" s="1"/>
  <c r="Z458" i="1"/>
  <c r="AA458" i="1" s="1"/>
  <c r="Y458" i="1"/>
  <c r="AB457" i="1"/>
  <c r="AC457" i="1" s="1"/>
  <c r="Z457" i="1"/>
  <c r="AA457" i="1" s="1"/>
  <c r="Y457" i="1"/>
  <c r="AB456" i="1"/>
  <c r="AC456" i="1" s="1"/>
  <c r="Z456" i="1"/>
  <c r="AA456" i="1" s="1"/>
  <c r="Y456" i="1"/>
  <c r="AB455" i="1"/>
  <c r="AC455" i="1" s="1"/>
  <c r="Z455" i="1"/>
  <c r="AA455" i="1" s="1"/>
  <c r="Y455" i="1"/>
  <c r="AB454" i="1"/>
  <c r="AC454" i="1" s="1"/>
  <c r="Z454" i="1"/>
  <c r="AA454" i="1" s="1"/>
  <c r="Y454" i="1"/>
  <c r="AB453" i="1"/>
  <c r="AC453" i="1" s="1"/>
  <c r="Z453" i="1"/>
  <c r="AA453" i="1" s="1"/>
  <c r="Y453" i="1"/>
  <c r="AB452" i="1"/>
  <c r="AC452" i="1" s="1"/>
  <c r="Z452" i="1"/>
  <c r="AA452" i="1" s="1"/>
  <c r="Y452" i="1"/>
  <c r="AB451" i="1"/>
  <c r="AC451" i="1" s="1"/>
  <c r="Z451" i="1"/>
  <c r="AA451" i="1" s="1"/>
  <c r="Y451" i="1"/>
  <c r="AB450" i="1"/>
  <c r="AC450" i="1" s="1"/>
  <c r="Z450" i="1"/>
  <c r="AA450" i="1" s="1"/>
  <c r="Y450" i="1"/>
  <c r="AB449" i="1"/>
  <c r="AC449" i="1" s="1"/>
  <c r="Z449" i="1"/>
  <c r="AA449" i="1" s="1"/>
  <c r="Y449" i="1"/>
  <c r="X442" i="1"/>
  <c r="X441" i="1"/>
  <c r="X440" i="1"/>
  <c r="X439" i="1"/>
  <c r="X438" i="1"/>
  <c r="X437" i="1"/>
  <c r="X436" i="1"/>
  <c r="X435" i="1"/>
  <c r="X434" i="1"/>
  <c r="X433" i="1"/>
  <c r="AB100" i="1"/>
  <c r="AC100" i="1" s="1"/>
  <c r="AB98" i="1"/>
  <c r="AC98" i="1" s="1"/>
  <c r="Z98" i="1"/>
  <c r="AA98" i="1" s="1"/>
  <c r="Y98" i="1"/>
  <c r="AB97" i="1"/>
  <c r="AC97" i="1" s="1"/>
  <c r="AA97" i="1"/>
  <c r="Z97" i="1"/>
  <c r="Y97" i="1"/>
  <c r="AB96" i="1"/>
  <c r="AC96" i="1" s="1"/>
  <c r="Z96" i="1"/>
  <c r="AA96" i="1" s="1"/>
  <c r="Y96" i="1"/>
  <c r="AC95" i="1"/>
  <c r="AB95" i="1"/>
  <c r="Z95" i="1"/>
  <c r="AA95" i="1" s="1"/>
  <c r="Y95" i="1"/>
  <c r="AB94" i="1"/>
  <c r="AC94" i="1" s="1"/>
  <c r="Z94" i="1"/>
  <c r="AA94" i="1" s="1"/>
  <c r="Y94" i="1"/>
  <c r="AB93" i="1"/>
  <c r="AC93" i="1" s="1"/>
  <c r="Z93" i="1"/>
  <c r="AA93" i="1" s="1"/>
  <c r="Y93" i="1"/>
  <c r="AB92" i="1"/>
  <c r="AC92" i="1" s="1"/>
  <c r="Z92" i="1"/>
  <c r="AA92" i="1" s="1"/>
  <c r="Y92" i="1"/>
  <c r="AB91" i="1"/>
  <c r="AC91" i="1" s="1"/>
  <c r="Z91" i="1"/>
  <c r="AA91" i="1" s="1"/>
  <c r="Y91" i="1"/>
  <c r="AB90" i="1"/>
  <c r="AC90" i="1" s="1"/>
  <c r="AA90" i="1"/>
  <c r="Z90" i="1"/>
  <c r="Y90" i="1"/>
  <c r="AB89" i="1"/>
  <c r="AC89" i="1" s="1"/>
  <c r="Z89" i="1"/>
  <c r="AA89" i="1" s="1"/>
  <c r="Y89" i="1"/>
  <c r="AB88" i="1"/>
  <c r="AC88" i="1" s="1"/>
  <c r="Z88" i="1"/>
  <c r="AA88" i="1" s="1"/>
  <c r="Y88" i="1"/>
  <c r="AB87" i="1"/>
  <c r="AC87" i="1" s="1"/>
  <c r="Z87" i="1"/>
  <c r="AA87" i="1" s="1"/>
  <c r="Y87" i="1"/>
  <c r="AB117" i="1"/>
  <c r="AC117" i="1" s="1"/>
  <c r="Z117" i="1"/>
  <c r="AA117" i="1" s="1"/>
  <c r="Y117" i="1"/>
  <c r="AB116" i="1"/>
  <c r="AC116" i="1" s="1"/>
  <c r="AA116" i="1"/>
  <c r="Z116" i="1"/>
  <c r="Y116" i="1"/>
  <c r="AB115" i="1"/>
  <c r="AC115" i="1" s="1"/>
  <c r="Z115" i="1"/>
  <c r="AA115" i="1" s="1"/>
  <c r="Y115" i="1"/>
  <c r="AB114" i="1"/>
  <c r="AC114" i="1" s="1"/>
  <c r="Z114" i="1"/>
  <c r="AA114" i="1" s="1"/>
  <c r="Y114" i="1"/>
  <c r="AB113" i="1"/>
  <c r="AC113" i="1" s="1"/>
  <c r="Z113" i="1"/>
  <c r="AA113" i="1" s="1"/>
  <c r="Y113" i="1"/>
  <c r="AB112" i="1"/>
  <c r="AC112" i="1" s="1"/>
  <c r="Z112" i="1"/>
  <c r="AA112" i="1" s="1"/>
  <c r="Y112" i="1"/>
  <c r="AB111" i="1"/>
  <c r="AC111" i="1" s="1"/>
  <c r="Z111" i="1"/>
  <c r="AA111" i="1" s="1"/>
  <c r="Y111" i="1"/>
  <c r="AB110" i="1"/>
  <c r="AC110" i="1" s="1"/>
  <c r="Z110" i="1"/>
  <c r="AA110" i="1" s="1"/>
  <c r="Y110" i="1"/>
  <c r="AB109" i="1"/>
  <c r="AC109" i="1" s="1"/>
  <c r="AA109" i="1"/>
  <c r="Z109" i="1"/>
  <c r="Y109" i="1"/>
  <c r="AB108" i="1"/>
  <c r="AC108" i="1" s="1"/>
  <c r="Z108" i="1"/>
  <c r="AA108" i="1" s="1"/>
  <c r="Y108" i="1"/>
  <c r="AB107" i="1"/>
  <c r="AC107" i="1" s="1"/>
  <c r="Z107" i="1"/>
  <c r="AA107" i="1" s="1"/>
  <c r="Y107" i="1"/>
  <c r="AB106" i="1"/>
  <c r="AC106" i="1" s="1"/>
  <c r="Z106" i="1"/>
  <c r="AA106" i="1" s="1"/>
  <c r="Y106" i="1"/>
  <c r="AB136" i="1"/>
  <c r="AC136" i="1" s="1"/>
  <c r="Z136" i="1"/>
  <c r="AA136" i="1" s="1"/>
  <c r="Y136" i="1"/>
  <c r="AB135" i="1"/>
  <c r="AC135" i="1" s="1"/>
  <c r="Z135" i="1"/>
  <c r="AA135" i="1" s="1"/>
  <c r="Y135" i="1"/>
  <c r="AB134" i="1"/>
  <c r="AC134" i="1" s="1"/>
  <c r="Z134" i="1"/>
  <c r="AA134" i="1" s="1"/>
  <c r="Y134" i="1"/>
  <c r="AB133" i="1"/>
  <c r="AC133" i="1" s="1"/>
  <c r="Z133" i="1"/>
  <c r="AA133" i="1" s="1"/>
  <c r="Y133" i="1"/>
  <c r="AB132" i="1"/>
  <c r="AC132" i="1" s="1"/>
  <c r="Z132" i="1"/>
  <c r="AA132" i="1" s="1"/>
  <c r="Y132" i="1"/>
  <c r="AB131" i="1"/>
  <c r="AC131" i="1" s="1"/>
  <c r="Z131" i="1"/>
  <c r="AA131" i="1" s="1"/>
  <c r="Y131" i="1"/>
  <c r="AB130" i="1"/>
  <c r="AC130" i="1" s="1"/>
  <c r="Z130" i="1"/>
  <c r="AA130" i="1" s="1"/>
  <c r="Y130" i="1"/>
  <c r="AB129" i="1"/>
  <c r="AC129" i="1" s="1"/>
  <c r="Z129" i="1"/>
  <c r="AA129" i="1" s="1"/>
  <c r="Y129" i="1"/>
  <c r="AB128" i="1"/>
  <c r="AC128" i="1" s="1"/>
  <c r="Z128" i="1"/>
  <c r="AA128" i="1" s="1"/>
  <c r="Y128" i="1"/>
  <c r="AB127" i="1"/>
  <c r="AC127" i="1" s="1"/>
  <c r="Z127" i="1"/>
  <c r="AA127" i="1" s="1"/>
  <c r="Y127" i="1"/>
  <c r="AC126" i="1"/>
  <c r="AB126" i="1"/>
  <c r="Z126" i="1"/>
  <c r="AA126" i="1" s="1"/>
  <c r="Y126" i="1"/>
  <c r="AB125" i="1"/>
  <c r="AC125" i="1" s="1"/>
  <c r="Z125" i="1"/>
  <c r="AA125" i="1" s="1"/>
  <c r="Y125" i="1"/>
  <c r="AB154" i="1"/>
  <c r="AC154" i="1" s="1"/>
  <c r="AA154" i="1"/>
  <c r="Z154" i="1"/>
  <c r="Y154" i="1"/>
  <c r="AB153" i="1"/>
  <c r="AC153" i="1" s="1"/>
  <c r="Z153" i="1"/>
  <c r="AA153" i="1" s="1"/>
  <c r="Y153" i="1"/>
  <c r="AB152" i="1"/>
  <c r="AC152" i="1" s="1"/>
  <c r="Z152" i="1"/>
  <c r="AA152" i="1" s="1"/>
  <c r="Y152" i="1"/>
  <c r="AB151" i="1"/>
  <c r="AC151" i="1" s="1"/>
  <c r="Z151" i="1"/>
  <c r="AA151" i="1" s="1"/>
  <c r="Y151" i="1"/>
  <c r="AB150" i="1"/>
  <c r="AC150" i="1" s="1"/>
  <c r="Z150" i="1"/>
  <c r="AA150" i="1" s="1"/>
  <c r="Y150" i="1"/>
  <c r="AB149" i="1"/>
  <c r="AC149" i="1" s="1"/>
  <c r="Z149" i="1"/>
  <c r="AA149" i="1" s="1"/>
  <c r="Y149" i="1"/>
  <c r="AB148" i="1"/>
  <c r="AC148" i="1" s="1"/>
  <c r="Z148" i="1"/>
  <c r="AA148" i="1" s="1"/>
  <c r="Y148" i="1"/>
  <c r="AC147" i="1"/>
  <c r="AB147" i="1"/>
  <c r="Z147" i="1"/>
  <c r="AA147" i="1" s="1"/>
  <c r="Y147" i="1"/>
  <c r="AB146" i="1"/>
  <c r="AC146" i="1" s="1"/>
  <c r="AA146" i="1"/>
  <c r="Z146" i="1"/>
  <c r="Y146" i="1"/>
  <c r="AB145" i="1"/>
  <c r="AC145" i="1" s="1"/>
  <c r="Z145" i="1"/>
  <c r="AA145" i="1" s="1"/>
  <c r="Y145" i="1"/>
  <c r="AB144" i="1"/>
  <c r="AC144" i="1" s="1"/>
  <c r="Z144" i="1"/>
  <c r="AA144" i="1" s="1"/>
  <c r="Y144" i="1"/>
  <c r="AB143" i="1"/>
  <c r="AC143" i="1" s="1"/>
  <c r="Z143" i="1"/>
  <c r="AA143" i="1" s="1"/>
  <c r="Y143" i="1"/>
  <c r="AB174" i="1"/>
  <c r="AC174" i="1" s="1"/>
  <c r="Z174" i="1"/>
  <c r="AA174" i="1" s="1"/>
  <c r="Z172" i="1"/>
  <c r="AA172" i="1" s="1"/>
  <c r="Y172" i="1"/>
  <c r="AB171" i="1"/>
  <c r="AC171" i="1" s="1"/>
  <c r="AA171" i="1"/>
  <c r="Z171" i="1"/>
  <c r="Y171" i="1"/>
  <c r="AB170" i="1"/>
  <c r="AC170" i="1" s="1"/>
  <c r="Z170" i="1"/>
  <c r="AA170" i="1" s="1"/>
  <c r="Y170" i="1"/>
  <c r="AB169" i="1"/>
  <c r="AC169" i="1" s="1"/>
  <c r="Z169" i="1"/>
  <c r="AA169" i="1" s="1"/>
  <c r="Y169" i="1"/>
  <c r="AB168" i="1"/>
  <c r="AC168" i="1" s="1"/>
  <c r="Z168" i="1"/>
  <c r="AA168" i="1" s="1"/>
  <c r="Y168" i="1"/>
  <c r="AB167" i="1"/>
  <c r="AC167" i="1" s="1"/>
  <c r="Z167" i="1"/>
  <c r="AA167" i="1" s="1"/>
  <c r="Y167" i="1"/>
  <c r="AB166" i="1"/>
  <c r="AC166" i="1" s="1"/>
  <c r="AA166" i="1"/>
  <c r="Z166" i="1"/>
  <c r="Y166" i="1"/>
  <c r="AB165" i="1"/>
  <c r="AC165" i="1" s="1"/>
  <c r="Z165" i="1"/>
  <c r="AA165" i="1" s="1"/>
  <c r="Y165" i="1"/>
  <c r="AC164" i="1"/>
  <c r="AB164" i="1"/>
  <c r="AA164" i="1"/>
  <c r="Z164" i="1"/>
  <c r="Y164" i="1"/>
  <c r="AB163" i="1"/>
  <c r="AC163" i="1" s="1"/>
  <c r="Z163" i="1"/>
  <c r="AA163" i="1" s="1"/>
  <c r="Y163" i="1"/>
  <c r="AB162" i="1"/>
  <c r="AC162" i="1" s="1"/>
  <c r="Z162" i="1"/>
  <c r="AA162" i="1" s="1"/>
  <c r="Y162" i="1"/>
  <c r="AB161" i="1"/>
  <c r="AC161" i="1" s="1"/>
  <c r="Z161" i="1"/>
  <c r="AA161" i="1" s="1"/>
  <c r="Y161" i="1"/>
  <c r="AB190" i="1"/>
  <c r="AC190" i="1" s="1"/>
  <c r="Z190" i="1"/>
  <c r="AA190" i="1" s="1"/>
  <c r="Y190" i="1"/>
  <c r="AB189" i="1"/>
  <c r="AC189" i="1" s="1"/>
  <c r="Z189" i="1"/>
  <c r="AA189" i="1" s="1"/>
  <c r="Y189" i="1"/>
  <c r="AB188" i="1"/>
  <c r="AC188" i="1" s="1"/>
  <c r="Z188" i="1"/>
  <c r="AA188" i="1" s="1"/>
  <c r="Y188" i="1"/>
  <c r="AB187" i="1"/>
  <c r="AC187" i="1" s="1"/>
  <c r="Z187" i="1"/>
  <c r="AA187" i="1" s="1"/>
  <c r="Y187" i="1"/>
  <c r="AB186" i="1"/>
  <c r="AC186" i="1" s="1"/>
  <c r="Z186" i="1"/>
  <c r="AA186" i="1" s="1"/>
  <c r="Y186" i="1"/>
  <c r="AB185" i="1"/>
  <c r="AC185" i="1" s="1"/>
  <c r="Z185" i="1"/>
  <c r="AA185" i="1" s="1"/>
  <c r="Y185" i="1"/>
  <c r="AB184" i="1"/>
  <c r="AC184" i="1" s="1"/>
  <c r="Z184" i="1"/>
  <c r="AA184" i="1" s="1"/>
  <c r="Y184" i="1"/>
  <c r="AB183" i="1"/>
  <c r="AC183" i="1" s="1"/>
  <c r="Z183" i="1"/>
  <c r="AA183" i="1" s="1"/>
  <c r="Y183" i="1"/>
  <c r="AB182" i="1"/>
  <c r="AC182" i="1" s="1"/>
  <c r="Z182" i="1"/>
  <c r="AA182" i="1" s="1"/>
  <c r="Y182" i="1"/>
  <c r="AB181" i="1"/>
  <c r="AC181" i="1" s="1"/>
  <c r="Z181" i="1"/>
  <c r="AA181" i="1" s="1"/>
  <c r="Y181" i="1"/>
  <c r="AB180" i="1"/>
  <c r="AC180" i="1" s="1"/>
  <c r="Z180" i="1"/>
  <c r="AA180" i="1" s="1"/>
  <c r="Y180" i="1"/>
  <c r="AC179" i="1"/>
  <c r="AB179" i="1"/>
  <c r="Z179" i="1"/>
  <c r="AA179" i="1" s="1"/>
  <c r="Y179" i="1"/>
  <c r="Z210" i="1"/>
  <c r="AA210" i="1" s="1"/>
  <c r="Y210" i="1"/>
  <c r="AB208" i="1"/>
  <c r="AC208" i="1" s="1"/>
  <c r="AA208" i="1"/>
  <c r="Z208" i="1"/>
  <c r="Y208" i="1"/>
  <c r="AB207" i="1"/>
  <c r="AC207" i="1" s="1"/>
  <c r="Z207" i="1"/>
  <c r="AA207" i="1" s="1"/>
  <c r="Y207" i="1"/>
  <c r="AC206" i="1"/>
  <c r="AB206" i="1"/>
  <c r="Z206" i="1"/>
  <c r="AA206" i="1" s="1"/>
  <c r="Y206" i="1"/>
  <c r="AB205" i="1"/>
  <c r="AC205" i="1" s="1"/>
  <c r="Z205" i="1"/>
  <c r="AA205" i="1" s="1"/>
  <c r="Y205" i="1"/>
  <c r="AB204" i="1"/>
  <c r="AC204" i="1" s="1"/>
  <c r="Z204" i="1"/>
  <c r="AA204" i="1" s="1"/>
  <c r="Y204" i="1"/>
  <c r="AB203" i="1"/>
  <c r="AC203" i="1" s="1"/>
  <c r="Z203" i="1"/>
  <c r="AA203" i="1" s="1"/>
  <c r="Y203" i="1"/>
  <c r="AB202" i="1"/>
  <c r="AC202" i="1" s="1"/>
  <c r="Z202" i="1"/>
  <c r="AA202" i="1" s="1"/>
  <c r="Y202" i="1"/>
  <c r="AB201" i="1"/>
  <c r="AC201" i="1" s="1"/>
  <c r="Z201" i="1"/>
  <c r="AA201" i="1" s="1"/>
  <c r="Y201" i="1"/>
  <c r="AB200" i="1"/>
  <c r="AC200" i="1" s="1"/>
  <c r="Z200" i="1"/>
  <c r="AA200" i="1" s="1"/>
  <c r="Y200" i="1"/>
  <c r="AC199" i="1"/>
  <c r="AB199" i="1"/>
  <c r="Z199" i="1"/>
  <c r="AA199" i="1" s="1"/>
  <c r="Y199" i="1"/>
  <c r="AB198" i="1"/>
  <c r="AC198" i="1" s="1"/>
  <c r="Z198" i="1"/>
  <c r="AA198" i="1" s="1"/>
  <c r="Y198" i="1"/>
  <c r="AB197" i="1"/>
  <c r="AC197" i="1" s="1"/>
  <c r="Z197" i="1"/>
  <c r="AA197" i="1" s="1"/>
  <c r="Y197" i="1"/>
  <c r="AB226" i="1"/>
  <c r="AC226" i="1" s="1"/>
  <c r="Z226" i="1"/>
  <c r="AA226" i="1" s="1"/>
  <c r="Y226" i="1"/>
  <c r="AB225" i="1"/>
  <c r="AC225" i="1" s="1"/>
  <c r="Z225" i="1"/>
  <c r="AA225" i="1" s="1"/>
  <c r="Y225" i="1"/>
  <c r="AB224" i="1"/>
  <c r="AC224" i="1" s="1"/>
  <c r="Z224" i="1"/>
  <c r="AA224" i="1" s="1"/>
  <c r="Y224" i="1"/>
  <c r="AB223" i="1"/>
  <c r="AC223" i="1" s="1"/>
  <c r="Z223" i="1"/>
  <c r="AA223" i="1" s="1"/>
  <c r="Y223" i="1"/>
  <c r="AB222" i="1"/>
  <c r="AC222" i="1" s="1"/>
  <c r="Z222" i="1"/>
  <c r="AA222" i="1" s="1"/>
  <c r="Y222" i="1"/>
  <c r="AB221" i="1"/>
  <c r="AC221" i="1" s="1"/>
  <c r="Z221" i="1"/>
  <c r="AA221" i="1" s="1"/>
  <c r="Y221" i="1"/>
  <c r="AB220" i="1"/>
  <c r="AC220" i="1" s="1"/>
  <c r="Z220" i="1"/>
  <c r="AA220" i="1" s="1"/>
  <c r="Y220" i="1"/>
  <c r="AB219" i="1"/>
  <c r="AC219" i="1" s="1"/>
  <c r="Z219" i="1"/>
  <c r="AA219" i="1" s="1"/>
  <c r="Y219" i="1"/>
  <c r="AB218" i="1"/>
  <c r="AC218" i="1" s="1"/>
  <c r="Z218" i="1"/>
  <c r="AA218" i="1" s="1"/>
  <c r="Y218" i="1"/>
  <c r="AB217" i="1"/>
  <c r="AC217" i="1" s="1"/>
  <c r="Z217" i="1"/>
  <c r="AA217" i="1" s="1"/>
  <c r="Y217" i="1"/>
  <c r="AB216" i="1"/>
  <c r="AC216" i="1" s="1"/>
  <c r="Z216" i="1"/>
  <c r="AA216" i="1" s="1"/>
  <c r="Y216" i="1"/>
  <c r="AB215" i="1"/>
  <c r="AC215" i="1" s="1"/>
  <c r="Z215" i="1"/>
  <c r="AA215" i="1" s="1"/>
  <c r="Y215" i="1"/>
  <c r="AB244" i="1"/>
  <c r="AC244" i="1" s="1"/>
  <c r="Z244" i="1"/>
  <c r="AA244" i="1" s="1"/>
  <c r="Y244" i="1"/>
  <c r="AB243" i="1"/>
  <c r="AC243" i="1" s="1"/>
  <c r="Z243" i="1"/>
  <c r="AA243" i="1" s="1"/>
  <c r="Y243" i="1"/>
  <c r="AB242" i="1"/>
  <c r="AC242" i="1" s="1"/>
  <c r="Z242" i="1"/>
  <c r="AA242" i="1" s="1"/>
  <c r="Y242" i="1"/>
  <c r="AB241" i="1"/>
  <c r="AC241" i="1" s="1"/>
  <c r="Z241" i="1"/>
  <c r="AA241" i="1" s="1"/>
  <c r="Y241" i="1"/>
  <c r="AB240" i="1"/>
  <c r="AC240" i="1" s="1"/>
  <c r="Z240" i="1"/>
  <c r="AA240" i="1" s="1"/>
  <c r="Y240" i="1"/>
  <c r="AB239" i="1"/>
  <c r="AC239" i="1" s="1"/>
  <c r="Z239" i="1"/>
  <c r="AA239" i="1" s="1"/>
  <c r="Y239" i="1"/>
  <c r="AB238" i="1"/>
  <c r="AC238" i="1" s="1"/>
  <c r="Z238" i="1"/>
  <c r="AA238" i="1" s="1"/>
  <c r="Y238" i="1"/>
  <c r="AB237" i="1"/>
  <c r="AC237" i="1" s="1"/>
  <c r="Z237" i="1"/>
  <c r="AA237" i="1" s="1"/>
  <c r="Y237" i="1"/>
  <c r="AB236" i="1"/>
  <c r="AC236" i="1" s="1"/>
  <c r="Z236" i="1"/>
  <c r="AA236" i="1" s="1"/>
  <c r="Y236" i="1"/>
  <c r="AB235" i="1"/>
  <c r="AC235" i="1" s="1"/>
  <c r="Z235" i="1"/>
  <c r="AA235" i="1" s="1"/>
  <c r="Y235" i="1"/>
  <c r="AB234" i="1"/>
  <c r="AC234" i="1" s="1"/>
  <c r="Z234" i="1"/>
  <c r="AA234" i="1" s="1"/>
  <c r="Y234" i="1"/>
  <c r="AB233" i="1"/>
  <c r="AC233" i="1" s="1"/>
  <c r="Z233" i="1"/>
  <c r="AA233" i="1" s="1"/>
  <c r="Y233" i="1"/>
  <c r="Z264" i="1"/>
  <c r="AA264" i="1" s="1"/>
  <c r="Y264" i="1"/>
  <c r="AB262" i="1"/>
  <c r="AC262" i="1" s="1"/>
  <c r="Z262" i="1"/>
  <c r="AA262" i="1" s="1"/>
  <c r="Y262" i="1"/>
  <c r="AB261" i="1"/>
  <c r="AC261" i="1" s="1"/>
  <c r="Z261" i="1"/>
  <c r="AA261" i="1" s="1"/>
  <c r="Y261" i="1"/>
  <c r="AC260" i="1"/>
  <c r="AB260" i="1"/>
  <c r="Z260" i="1"/>
  <c r="AA260" i="1" s="1"/>
  <c r="Y260" i="1"/>
  <c r="AB259" i="1"/>
  <c r="AC259" i="1" s="1"/>
  <c r="Z259" i="1"/>
  <c r="AA259" i="1" s="1"/>
  <c r="Y259" i="1"/>
  <c r="AB258" i="1"/>
  <c r="AC258" i="1" s="1"/>
  <c r="Z258" i="1"/>
  <c r="AA258" i="1" s="1"/>
  <c r="Y258" i="1"/>
  <c r="AB257" i="1"/>
  <c r="AC257" i="1" s="1"/>
  <c r="Z257" i="1"/>
  <c r="AA257" i="1" s="1"/>
  <c r="Y257" i="1"/>
  <c r="AB256" i="1"/>
  <c r="AC256" i="1" s="1"/>
  <c r="Z256" i="1"/>
  <c r="AA256" i="1" s="1"/>
  <c r="Y256" i="1"/>
  <c r="AB255" i="1"/>
  <c r="AC255" i="1" s="1"/>
  <c r="Z255" i="1"/>
  <c r="AA255" i="1" s="1"/>
  <c r="Y255" i="1"/>
  <c r="AB254" i="1"/>
  <c r="AC254" i="1" s="1"/>
  <c r="Z254" i="1"/>
  <c r="AA254" i="1" s="1"/>
  <c r="Y254" i="1"/>
  <c r="AC253" i="1"/>
  <c r="AB253" i="1"/>
  <c r="Z253" i="1"/>
  <c r="AA253" i="1" s="1"/>
  <c r="Y253" i="1"/>
  <c r="AB252" i="1"/>
  <c r="AC252" i="1" s="1"/>
  <c r="Z252" i="1"/>
  <c r="AA252" i="1" s="1"/>
  <c r="Y252" i="1"/>
  <c r="AB251" i="1"/>
  <c r="AC251" i="1" s="1"/>
  <c r="Z251" i="1"/>
  <c r="AA251" i="1" s="1"/>
  <c r="Y251" i="1"/>
  <c r="AB280" i="1"/>
  <c r="AC280" i="1" s="1"/>
  <c r="Z280" i="1"/>
  <c r="AA280" i="1" s="1"/>
  <c r="Y280" i="1"/>
  <c r="AB279" i="1"/>
  <c r="AC279" i="1" s="1"/>
  <c r="Z279" i="1"/>
  <c r="AA279" i="1" s="1"/>
  <c r="Y279" i="1"/>
  <c r="AB278" i="1"/>
  <c r="AC278" i="1" s="1"/>
  <c r="Z278" i="1"/>
  <c r="AA278" i="1" s="1"/>
  <c r="Y278" i="1"/>
  <c r="AC277" i="1"/>
  <c r="AB277" i="1"/>
  <c r="Z277" i="1"/>
  <c r="AA277" i="1" s="1"/>
  <c r="Y277" i="1"/>
  <c r="AB276" i="1"/>
  <c r="AC276" i="1" s="1"/>
  <c r="Z276" i="1"/>
  <c r="AA276" i="1" s="1"/>
  <c r="Y276" i="1"/>
  <c r="AB275" i="1"/>
  <c r="AC275" i="1" s="1"/>
  <c r="Z275" i="1"/>
  <c r="AA275" i="1" s="1"/>
  <c r="Y275" i="1"/>
  <c r="AB274" i="1"/>
  <c r="AC274" i="1" s="1"/>
  <c r="Z274" i="1"/>
  <c r="AA274" i="1" s="1"/>
  <c r="Y274" i="1"/>
  <c r="AB273" i="1"/>
  <c r="AC273" i="1" s="1"/>
  <c r="Z273" i="1"/>
  <c r="AA273" i="1" s="1"/>
  <c r="Y273" i="1"/>
  <c r="AB272" i="1"/>
  <c r="AC272" i="1" s="1"/>
  <c r="Z272" i="1"/>
  <c r="AA272" i="1" s="1"/>
  <c r="Y272" i="1"/>
  <c r="AB271" i="1"/>
  <c r="AC271" i="1" s="1"/>
  <c r="AA271" i="1"/>
  <c r="Z271" i="1"/>
  <c r="Y271" i="1"/>
  <c r="AB270" i="1"/>
  <c r="AC270" i="1" s="1"/>
  <c r="Z270" i="1"/>
  <c r="AA270" i="1" s="1"/>
  <c r="Y270" i="1"/>
  <c r="AC269" i="1"/>
  <c r="AB269" i="1"/>
  <c r="Z269" i="1"/>
  <c r="AA269" i="1" s="1"/>
  <c r="Y269" i="1"/>
  <c r="Y300" i="1"/>
  <c r="AB298" i="1"/>
  <c r="AC298" i="1" s="1"/>
  <c r="AA298" i="1"/>
  <c r="Z298" i="1"/>
  <c r="Y298" i="1"/>
  <c r="AB297" i="1"/>
  <c r="AC297" i="1" s="1"/>
  <c r="Z297" i="1"/>
  <c r="AA297" i="1" s="1"/>
  <c r="Y297" i="1"/>
  <c r="AB296" i="1"/>
  <c r="AC296" i="1" s="1"/>
  <c r="Z296" i="1"/>
  <c r="AA296" i="1" s="1"/>
  <c r="Y296" i="1"/>
  <c r="AB295" i="1"/>
  <c r="AC295" i="1" s="1"/>
  <c r="Z295" i="1"/>
  <c r="AA295" i="1" s="1"/>
  <c r="Y295" i="1"/>
  <c r="AC294" i="1"/>
  <c r="AB294" i="1"/>
  <c r="Z294" i="1"/>
  <c r="AA294" i="1" s="1"/>
  <c r="Y294" i="1"/>
  <c r="AB293" i="1"/>
  <c r="AC293" i="1" s="1"/>
  <c r="Z293" i="1"/>
  <c r="AA293" i="1" s="1"/>
  <c r="Y293" i="1"/>
  <c r="AB292" i="1"/>
  <c r="AC292" i="1" s="1"/>
  <c r="Z292" i="1"/>
  <c r="AA292" i="1" s="1"/>
  <c r="Y292" i="1"/>
  <c r="AB291" i="1"/>
  <c r="AC291" i="1" s="1"/>
  <c r="Z291" i="1"/>
  <c r="AA291" i="1" s="1"/>
  <c r="Y291" i="1"/>
  <c r="AB290" i="1"/>
  <c r="AC290" i="1" s="1"/>
  <c r="Z290" i="1"/>
  <c r="AA290" i="1" s="1"/>
  <c r="Y290" i="1"/>
  <c r="AB289" i="1"/>
  <c r="AC289" i="1" s="1"/>
  <c r="AA289" i="1"/>
  <c r="Z289" i="1"/>
  <c r="Y289" i="1"/>
  <c r="AB288" i="1"/>
  <c r="AC288" i="1" s="1"/>
  <c r="Z288" i="1"/>
  <c r="AA288" i="1" s="1"/>
  <c r="Y288" i="1"/>
  <c r="AC287" i="1"/>
  <c r="AB287" i="1"/>
  <c r="Z287" i="1"/>
  <c r="AA287" i="1" s="1"/>
  <c r="Y287" i="1"/>
  <c r="Y318" i="1"/>
  <c r="AB316" i="1"/>
  <c r="AC316" i="1" s="1"/>
  <c r="AA316" i="1"/>
  <c r="Z316" i="1"/>
  <c r="Y316" i="1"/>
  <c r="AB315" i="1"/>
  <c r="AC315" i="1" s="1"/>
  <c r="Z315" i="1"/>
  <c r="AA315" i="1" s="1"/>
  <c r="Y315" i="1"/>
  <c r="AB314" i="1"/>
  <c r="AC314" i="1" s="1"/>
  <c r="Z314" i="1"/>
  <c r="AA314" i="1" s="1"/>
  <c r="Y314" i="1"/>
  <c r="AB313" i="1"/>
  <c r="AC313" i="1" s="1"/>
  <c r="Z313" i="1"/>
  <c r="AA313" i="1" s="1"/>
  <c r="Y313" i="1"/>
  <c r="AC312" i="1"/>
  <c r="AB312" i="1"/>
  <c r="Z312" i="1"/>
  <c r="AA312" i="1" s="1"/>
  <c r="Y312" i="1"/>
  <c r="AB311" i="1"/>
  <c r="AC311" i="1" s="1"/>
  <c r="Z311" i="1"/>
  <c r="AA311" i="1" s="1"/>
  <c r="Y311" i="1"/>
  <c r="AB310" i="1"/>
  <c r="AC310" i="1" s="1"/>
  <c r="Z310" i="1"/>
  <c r="AA310" i="1" s="1"/>
  <c r="Y310" i="1"/>
  <c r="AB309" i="1"/>
  <c r="AC309" i="1" s="1"/>
  <c r="Z309" i="1"/>
  <c r="AA309" i="1" s="1"/>
  <c r="Y309" i="1"/>
  <c r="AB308" i="1"/>
  <c r="AC308" i="1" s="1"/>
  <c r="Z308" i="1"/>
  <c r="AA308" i="1" s="1"/>
  <c r="Y308" i="1"/>
  <c r="AB307" i="1"/>
  <c r="AC307" i="1" s="1"/>
  <c r="Z307" i="1"/>
  <c r="AA307" i="1" s="1"/>
  <c r="Y307" i="1"/>
  <c r="AC306" i="1"/>
  <c r="AB306" i="1"/>
  <c r="AA306" i="1"/>
  <c r="Z306" i="1"/>
  <c r="Y306" i="1"/>
  <c r="AB305" i="1"/>
  <c r="AC305" i="1" s="1"/>
  <c r="Z305" i="1"/>
  <c r="AA305" i="1" s="1"/>
  <c r="Y305" i="1"/>
  <c r="AB334" i="1"/>
  <c r="AC334" i="1" s="1"/>
  <c r="Z334" i="1"/>
  <c r="AA334" i="1" s="1"/>
  <c r="Y334" i="1"/>
  <c r="AB333" i="1"/>
  <c r="AC333" i="1" s="1"/>
  <c r="Z333" i="1"/>
  <c r="AA333" i="1" s="1"/>
  <c r="Y333" i="1"/>
  <c r="AB332" i="1"/>
  <c r="AC332" i="1" s="1"/>
  <c r="Z332" i="1"/>
  <c r="AA332" i="1" s="1"/>
  <c r="Y332" i="1"/>
  <c r="AB331" i="1"/>
  <c r="AC331" i="1" s="1"/>
  <c r="Z331" i="1"/>
  <c r="AA331" i="1" s="1"/>
  <c r="Y331" i="1"/>
  <c r="AB330" i="1"/>
  <c r="AC330" i="1" s="1"/>
  <c r="Z330" i="1"/>
  <c r="AA330" i="1" s="1"/>
  <c r="Y330" i="1"/>
  <c r="AB329" i="1"/>
  <c r="AC329" i="1" s="1"/>
  <c r="Z329" i="1"/>
  <c r="AA329" i="1" s="1"/>
  <c r="Y329" i="1"/>
  <c r="AB328" i="1"/>
  <c r="AC328" i="1" s="1"/>
  <c r="Z328" i="1"/>
  <c r="AA328" i="1" s="1"/>
  <c r="Y328" i="1"/>
  <c r="AB327" i="1"/>
  <c r="AC327" i="1" s="1"/>
  <c r="Z327" i="1"/>
  <c r="AA327" i="1" s="1"/>
  <c r="Y327" i="1"/>
  <c r="AB326" i="1"/>
  <c r="AC326" i="1" s="1"/>
  <c r="AA326" i="1"/>
  <c r="Z326" i="1"/>
  <c r="Y326" i="1"/>
  <c r="AB325" i="1"/>
  <c r="AC325" i="1" s="1"/>
  <c r="Z325" i="1"/>
  <c r="AA325" i="1" s="1"/>
  <c r="Y325" i="1"/>
  <c r="AB324" i="1"/>
  <c r="AC324" i="1" s="1"/>
  <c r="AA324" i="1"/>
  <c r="Z324" i="1"/>
  <c r="Y324" i="1"/>
  <c r="AB323" i="1"/>
  <c r="AC323" i="1" s="1"/>
  <c r="Z323" i="1"/>
  <c r="AA323" i="1" s="1"/>
  <c r="Y323" i="1"/>
  <c r="AB352" i="1"/>
  <c r="AC352" i="1" s="1"/>
  <c r="Z352" i="1"/>
  <c r="AA352" i="1" s="1"/>
  <c r="Y352" i="1"/>
  <c r="AB351" i="1"/>
  <c r="AC351" i="1" s="1"/>
  <c r="Z351" i="1"/>
  <c r="AA351" i="1" s="1"/>
  <c r="Y351" i="1"/>
  <c r="AB350" i="1"/>
  <c r="AC350" i="1" s="1"/>
  <c r="Z350" i="1"/>
  <c r="AA350" i="1" s="1"/>
  <c r="Y350" i="1"/>
  <c r="AB349" i="1"/>
  <c r="AC349" i="1" s="1"/>
  <c r="Z349" i="1"/>
  <c r="AA349" i="1" s="1"/>
  <c r="Y349" i="1"/>
  <c r="AB348" i="1"/>
  <c r="AC348" i="1" s="1"/>
  <c r="Z348" i="1"/>
  <c r="AA348" i="1" s="1"/>
  <c r="Y348" i="1"/>
  <c r="AB347" i="1"/>
  <c r="AC347" i="1" s="1"/>
  <c r="Z347" i="1"/>
  <c r="AA347" i="1" s="1"/>
  <c r="Y347" i="1"/>
  <c r="AB346" i="1"/>
  <c r="AC346" i="1" s="1"/>
  <c r="Z346" i="1"/>
  <c r="AA346" i="1" s="1"/>
  <c r="Y346" i="1"/>
  <c r="AB345" i="1"/>
  <c r="AC345" i="1" s="1"/>
  <c r="Z345" i="1"/>
  <c r="AA345" i="1" s="1"/>
  <c r="Y345" i="1"/>
  <c r="AB344" i="1"/>
  <c r="AC344" i="1" s="1"/>
  <c r="Z344" i="1"/>
  <c r="AA344" i="1" s="1"/>
  <c r="Y344" i="1"/>
  <c r="AB343" i="1"/>
  <c r="AC343" i="1" s="1"/>
  <c r="Z343" i="1"/>
  <c r="AA343" i="1" s="1"/>
  <c r="Y343" i="1"/>
  <c r="AB342" i="1"/>
  <c r="AC342" i="1" s="1"/>
  <c r="Z342" i="1"/>
  <c r="AA342" i="1" s="1"/>
  <c r="Y342" i="1"/>
  <c r="AB341" i="1"/>
  <c r="AC341" i="1" s="1"/>
  <c r="Z341" i="1"/>
  <c r="AA341" i="1" s="1"/>
  <c r="Y341" i="1"/>
  <c r="Y372" i="1"/>
  <c r="AB370" i="1"/>
  <c r="AC370" i="1" s="1"/>
  <c r="Z370" i="1"/>
  <c r="AA370" i="1" s="1"/>
  <c r="Y370" i="1"/>
  <c r="AB369" i="1"/>
  <c r="AC369" i="1" s="1"/>
  <c r="Z369" i="1"/>
  <c r="AA369" i="1" s="1"/>
  <c r="Y369" i="1"/>
  <c r="AC368" i="1"/>
  <c r="AB368" i="1"/>
  <c r="AA368" i="1"/>
  <c r="Z368" i="1"/>
  <c r="Y368" i="1"/>
  <c r="AB367" i="1"/>
  <c r="AC367" i="1" s="1"/>
  <c r="Z367" i="1"/>
  <c r="AA367" i="1" s="1"/>
  <c r="Y367" i="1"/>
  <c r="AB366" i="1"/>
  <c r="AC366" i="1" s="1"/>
  <c r="Z366" i="1"/>
  <c r="AA366" i="1" s="1"/>
  <c r="Y366" i="1"/>
  <c r="AB365" i="1"/>
  <c r="AC365" i="1" s="1"/>
  <c r="Z365" i="1"/>
  <c r="AA365" i="1" s="1"/>
  <c r="Y365" i="1"/>
  <c r="AB364" i="1"/>
  <c r="AC364" i="1" s="1"/>
  <c r="Z364" i="1"/>
  <c r="AA364" i="1" s="1"/>
  <c r="Y364" i="1"/>
  <c r="AB363" i="1"/>
  <c r="AC363" i="1" s="1"/>
  <c r="Z363" i="1"/>
  <c r="AA363" i="1" s="1"/>
  <c r="Y363" i="1"/>
  <c r="AB362" i="1"/>
  <c r="AC362" i="1" s="1"/>
  <c r="Z362" i="1"/>
  <c r="AA362" i="1" s="1"/>
  <c r="Y362" i="1"/>
  <c r="AB361" i="1"/>
  <c r="AC361" i="1" s="1"/>
  <c r="Z361" i="1"/>
  <c r="AA361" i="1" s="1"/>
  <c r="Y361" i="1"/>
  <c r="AB360" i="1"/>
  <c r="AC360" i="1" s="1"/>
  <c r="Z360" i="1"/>
  <c r="AA360" i="1" s="1"/>
  <c r="Y360" i="1"/>
  <c r="AC359" i="1"/>
  <c r="AB359" i="1"/>
  <c r="Z359" i="1"/>
  <c r="AA359" i="1" s="1"/>
  <c r="Y359" i="1"/>
  <c r="AB388" i="1"/>
  <c r="AC388" i="1" s="1"/>
  <c r="AA388" i="1"/>
  <c r="Z388" i="1"/>
  <c r="Y388" i="1"/>
  <c r="AC386" i="1"/>
  <c r="AB386" i="1"/>
  <c r="Z386" i="1"/>
  <c r="AA386" i="1" s="1"/>
  <c r="Y386" i="1"/>
  <c r="AB385" i="1"/>
  <c r="AC385" i="1" s="1"/>
  <c r="Z385" i="1"/>
  <c r="AA385" i="1" s="1"/>
  <c r="Y385" i="1"/>
  <c r="AB384" i="1"/>
  <c r="AC384" i="1" s="1"/>
  <c r="Z384" i="1"/>
  <c r="AA384" i="1" s="1"/>
  <c r="Y384" i="1"/>
  <c r="AB383" i="1"/>
  <c r="AC383" i="1" s="1"/>
  <c r="Z383" i="1"/>
  <c r="AA383" i="1" s="1"/>
  <c r="Y383" i="1"/>
  <c r="AB382" i="1"/>
  <c r="AC382" i="1" s="1"/>
  <c r="Z382" i="1"/>
  <c r="AA382" i="1" s="1"/>
  <c r="Y382" i="1"/>
  <c r="AB381" i="1"/>
  <c r="AC381" i="1" s="1"/>
  <c r="Z381" i="1"/>
  <c r="AA381" i="1" s="1"/>
  <c r="Y381" i="1"/>
  <c r="AB380" i="1"/>
  <c r="AC380" i="1" s="1"/>
  <c r="Z380" i="1"/>
  <c r="AA380" i="1" s="1"/>
  <c r="Y380" i="1"/>
  <c r="AB379" i="1"/>
  <c r="AC379" i="1" s="1"/>
  <c r="Z379" i="1"/>
  <c r="AA379" i="1" s="1"/>
  <c r="Y379" i="1"/>
  <c r="AC378" i="1"/>
  <c r="AB378" i="1"/>
  <c r="Z378" i="1"/>
  <c r="AA378" i="1" s="1"/>
  <c r="Y378" i="1"/>
  <c r="AB377" i="1"/>
  <c r="AC377" i="1" s="1"/>
  <c r="Z377" i="1"/>
  <c r="AA377" i="1" s="1"/>
  <c r="Y377" i="1"/>
  <c r="AB406" i="1"/>
  <c r="AC406" i="1" s="1"/>
  <c r="Z406" i="1"/>
  <c r="AA406" i="1" s="1"/>
  <c r="Y406" i="1"/>
  <c r="AB405" i="1"/>
  <c r="AC405" i="1" s="1"/>
  <c r="Z405" i="1"/>
  <c r="AA405" i="1" s="1"/>
  <c r="Y405" i="1"/>
  <c r="AB404" i="1"/>
  <c r="AC404" i="1" s="1"/>
  <c r="Z404" i="1"/>
  <c r="AA404" i="1" s="1"/>
  <c r="Y404" i="1"/>
  <c r="AC403" i="1"/>
  <c r="AB403" i="1"/>
  <c r="Z403" i="1"/>
  <c r="AA403" i="1" s="1"/>
  <c r="Y403" i="1"/>
  <c r="AB402" i="1"/>
  <c r="AC402" i="1" s="1"/>
  <c r="Z402" i="1"/>
  <c r="AA402" i="1" s="1"/>
  <c r="Y402" i="1"/>
  <c r="AB401" i="1"/>
  <c r="AC401" i="1" s="1"/>
  <c r="Z401" i="1"/>
  <c r="AA401" i="1" s="1"/>
  <c r="Y401" i="1"/>
  <c r="AB400" i="1"/>
  <c r="AC400" i="1" s="1"/>
  <c r="Z400" i="1"/>
  <c r="AA400" i="1" s="1"/>
  <c r="Y400" i="1"/>
  <c r="AB399" i="1"/>
  <c r="AC399" i="1" s="1"/>
  <c r="Z399" i="1"/>
  <c r="AA399" i="1" s="1"/>
  <c r="Y399" i="1"/>
  <c r="AB398" i="1"/>
  <c r="AC398" i="1" s="1"/>
  <c r="AA398" i="1"/>
  <c r="Z398" i="1"/>
  <c r="Y398" i="1"/>
  <c r="AB397" i="1"/>
  <c r="AC397" i="1" s="1"/>
  <c r="Z397" i="1"/>
  <c r="AA397" i="1" s="1"/>
  <c r="Y397" i="1"/>
  <c r="AB396" i="1"/>
  <c r="AC396" i="1" s="1"/>
  <c r="Z396" i="1"/>
  <c r="AA396" i="1" s="1"/>
  <c r="Y396" i="1"/>
  <c r="AB395" i="1"/>
  <c r="AC395" i="1" s="1"/>
  <c r="Z395" i="1"/>
  <c r="AA395" i="1" s="1"/>
  <c r="Y395" i="1"/>
  <c r="AB424" i="1"/>
  <c r="AC424" i="1" s="1"/>
  <c r="Z424" i="1"/>
  <c r="AA424" i="1" s="1"/>
  <c r="Y424" i="1"/>
  <c r="AB423" i="1"/>
  <c r="AC423" i="1" s="1"/>
  <c r="AA423" i="1"/>
  <c r="Z423" i="1"/>
  <c r="Y423" i="1"/>
  <c r="AB422" i="1"/>
  <c r="AC422" i="1" s="1"/>
  <c r="Z422" i="1"/>
  <c r="AA422" i="1" s="1"/>
  <c r="Y422" i="1"/>
  <c r="AB421" i="1"/>
  <c r="AC421" i="1" s="1"/>
  <c r="Z421" i="1"/>
  <c r="AA421" i="1" s="1"/>
  <c r="Y421" i="1"/>
  <c r="AB420" i="1"/>
  <c r="AC420" i="1" s="1"/>
  <c r="Z420" i="1"/>
  <c r="AA420" i="1" s="1"/>
  <c r="Y420" i="1"/>
  <c r="AB419" i="1"/>
  <c r="AC419" i="1" s="1"/>
  <c r="Z419" i="1"/>
  <c r="AA419" i="1" s="1"/>
  <c r="Y419" i="1"/>
  <c r="AB418" i="1"/>
  <c r="AC418" i="1" s="1"/>
  <c r="Z418" i="1"/>
  <c r="AA418" i="1" s="1"/>
  <c r="Y418" i="1"/>
  <c r="AB417" i="1"/>
  <c r="AC417" i="1" s="1"/>
  <c r="Z417" i="1"/>
  <c r="AA417" i="1" s="1"/>
  <c r="Y417" i="1"/>
  <c r="AB416" i="1"/>
  <c r="AC416" i="1" s="1"/>
  <c r="Z416" i="1"/>
  <c r="AA416" i="1" s="1"/>
  <c r="Y416" i="1"/>
  <c r="AB415" i="1"/>
  <c r="AC415" i="1" s="1"/>
  <c r="Z415" i="1"/>
  <c r="AA415" i="1" s="1"/>
  <c r="Y415" i="1"/>
  <c r="AB414" i="1"/>
  <c r="AC414" i="1" s="1"/>
  <c r="Z414" i="1"/>
  <c r="AA414" i="1" s="1"/>
  <c r="Y414" i="1"/>
  <c r="AC413" i="1"/>
  <c r="AB413" i="1"/>
  <c r="Z413" i="1"/>
  <c r="AA413" i="1" s="1"/>
  <c r="Y413" i="1"/>
  <c r="Y432" i="1"/>
  <c r="Z432" i="1"/>
  <c r="AA432" i="1" s="1"/>
  <c r="AB432" i="1"/>
  <c r="AC432" i="1"/>
  <c r="Y433" i="1"/>
  <c r="Z433" i="1"/>
  <c r="AA433" i="1"/>
  <c r="AB433" i="1"/>
  <c r="AC433" i="1"/>
  <c r="Y434" i="1"/>
  <c r="Z434" i="1"/>
  <c r="AA434" i="1" s="1"/>
  <c r="AB434" i="1"/>
  <c r="AC434" i="1" s="1"/>
  <c r="Y435" i="1"/>
  <c r="Z435" i="1"/>
  <c r="AA435" i="1"/>
  <c r="AB435" i="1"/>
  <c r="AC435" i="1"/>
  <c r="Y436" i="1"/>
  <c r="Z436" i="1"/>
  <c r="AA436" i="1"/>
  <c r="AB436" i="1"/>
  <c r="AC436" i="1" s="1"/>
  <c r="Y437" i="1"/>
  <c r="Z437" i="1"/>
  <c r="AA437" i="1" s="1"/>
  <c r="AB437" i="1"/>
  <c r="AC437" i="1" s="1"/>
  <c r="Y438" i="1"/>
  <c r="Z438" i="1"/>
  <c r="AA438" i="1" s="1"/>
  <c r="AB438" i="1"/>
  <c r="AC438" i="1" s="1"/>
  <c r="Y439" i="1"/>
  <c r="Z439" i="1"/>
  <c r="AA439" i="1" s="1"/>
  <c r="AB439" i="1"/>
  <c r="AC439" i="1" s="1"/>
  <c r="Y440" i="1"/>
  <c r="Z440" i="1"/>
  <c r="AA440" i="1" s="1"/>
  <c r="AB440" i="1"/>
  <c r="AC440" i="1" s="1"/>
  <c r="Y441" i="1"/>
  <c r="Z441" i="1"/>
  <c r="AA441" i="1" s="1"/>
  <c r="AB441" i="1"/>
  <c r="AC441" i="1" s="1"/>
  <c r="Y442" i="1"/>
  <c r="Z442" i="1"/>
  <c r="AA442" i="1" s="1"/>
  <c r="AB442" i="1"/>
  <c r="AC442" i="1" s="1"/>
  <c r="AB431" i="1"/>
  <c r="Z431" i="1"/>
  <c r="AA431" i="1" s="1"/>
  <c r="Y431" i="1"/>
  <c r="AC431" i="1"/>
  <c r="X432" i="1"/>
  <c r="X431" i="1"/>
  <c r="W444" i="1"/>
  <c r="U444" i="1"/>
  <c r="T444" i="1"/>
  <c r="R444" i="1"/>
  <c r="Q444" i="1"/>
  <c r="P444" i="1"/>
  <c r="O444" i="1"/>
  <c r="N444" i="1"/>
  <c r="M444" i="1"/>
  <c r="I444" i="1"/>
  <c r="L444" i="1"/>
  <c r="F444" i="1"/>
  <c r="H444" i="1"/>
  <c r="G444" i="1"/>
  <c r="K444" i="1"/>
  <c r="J444" i="1"/>
  <c r="E444" i="1"/>
  <c r="D444" i="1"/>
  <c r="C444" i="1"/>
  <c r="B444" i="1"/>
  <c r="W443" i="1"/>
  <c r="B443" i="1"/>
  <c r="X422" i="1"/>
  <c r="X414" i="1"/>
  <c r="X415" i="1"/>
  <c r="X416" i="1"/>
  <c r="X417" i="1"/>
  <c r="X418" i="1"/>
  <c r="X419" i="1"/>
  <c r="X420" i="1"/>
  <c r="X421" i="1"/>
  <c r="X423" i="1"/>
  <c r="X424" i="1"/>
  <c r="X413" i="1"/>
  <c r="W426" i="1"/>
  <c r="U426" i="1"/>
  <c r="T426" i="1"/>
  <c r="R426" i="1"/>
  <c r="Q426" i="1"/>
  <c r="P426" i="1"/>
  <c r="O426" i="1"/>
  <c r="N426" i="1"/>
  <c r="M426" i="1"/>
  <c r="I426" i="1"/>
  <c r="L426" i="1"/>
  <c r="F426" i="1"/>
  <c r="H426" i="1"/>
  <c r="G426" i="1"/>
  <c r="K426" i="1"/>
  <c r="J426" i="1"/>
  <c r="E426" i="1"/>
  <c r="D426" i="1"/>
  <c r="C426" i="1"/>
  <c r="AB426" i="1" s="1"/>
  <c r="AC426" i="1" s="1"/>
  <c r="B426" i="1"/>
  <c r="W425" i="1"/>
  <c r="B425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W408" i="1"/>
  <c r="U408" i="1"/>
  <c r="T408" i="1"/>
  <c r="R408" i="1"/>
  <c r="Q408" i="1"/>
  <c r="P408" i="1"/>
  <c r="O408" i="1"/>
  <c r="N408" i="1"/>
  <c r="M408" i="1"/>
  <c r="I408" i="1"/>
  <c r="L408" i="1"/>
  <c r="F408" i="1"/>
  <c r="H408" i="1"/>
  <c r="G408" i="1"/>
  <c r="AB408" i="1" s="1"/>
  <c r="AC408" i="1" s="1"/>
  <c r="K408" i="1"/>
  <c r="J408" i="1"/>
  <c r="E408" i="1"/>
  <c r="D408" i="1"/>
  <c r="B408" i="1"/>
  <c r="W407" i="1"/>
  <c r="B407" i="1"/>
  <c r="C408" i="1"/>
  <c r="Z408" i="1" s="1"/>
  <c r="AA408" i="1" s="1"/>
  <c r="X388" i="1"/>
  <c r="X387" i="1"/>
  <c r="C387" i="1"/>
  <c r="AB387" i="1" s="1"/>
  <c r="AC387" i="1" s="1"/>
  <c r="X386" i="1"/>
  <c r="X385" i="1"/>
  <c r="X384" i="1"/>
  <c r="X383" i="1"/>
  <c r="Q390" i="1"/>
  <c r="R390" i="1"/>
  <c r="T390" i="1"/>
  <c r="U390" i="1"/>
  <c r="Q372" i="1"/>
  <c r="R372" i="1"/>
  <c r="T372" i="1"/>
  <c r="U372" i="1"/>
  <c r="I341" i="1"/>
  <c r="I342" i="1"/>
  <c r="L341" i="1"/>
  <c r="L342" i="1"/>
  <c r="F341" i="1"/>
  <c r="F342" i="1"/>
  <c r="X382" i="1"/>
  <c r="X381" i="1"/>
  <c r="X380" i="1"/>
  <c r="X379" i="1"/>
  <c r="X378" i="1"/>
  <c r="X377" i="1"/>
  <c r="W390" i="1"/>
  <c r="P390" i="1"/>
  <c r="O390" i="1"/>
  <c r="N390" i="1"/>
  <c r="M390" i="1"/>
  <c r="H390" i="1"/>
  <c r="G390" i="1"/>
  <c r="K390" i="1"/>
  <c r="J390" i="1"/>
  <c r="E390" i="1"/>
  <c r="D390" i="1"/>
  <c r="B390" i="1"/>
  <c r="W389" i="1"/>
  <c r="B389" i="1"/>
  <c r="I390" i="1"/>
  <c r="L390" i="1"/>
  <c r="F390" i="1"/>
  <c r="X360" i="1"/>
  <c r="X361" i="1"/>
  <c r="X362" i="1"/>
  <c r="X363" i="1"/>
  <c r="X364" i="1"/>
  <c r="X365" i="1"/>
  <c r="X366" i="1"/>
  <c r="X367" i="1"/>
  <c r="X368" i="1"/>
  <c r="X369" i="1"/>
  <c r="X370" i="1"/>
  <c r="F360" i="1"/>
  <c r="L360" i="1"/>
  <c r="I360" i="1"/>
  <c r="F361" i="1"/>
  <c r="L361" i="1"/>
  <c r="I361" i="1"/>
  <c r="F362" i="1"/>
  <c r="L362" i="1"/>
  <c r="I362" i="1"/>
  <c r="F363" i="1"/>
  <c r="L363" i="1"/>
  <c r="I363" i="1"/>
  <c r="F364" i="1"/>
  <c r="L364" i="1"/>
  <c r="I364" i="1"/>
  <c r="F365" i="1"/>
  <c r="L365" i="1"/>
  <c r="I365" i="1"/>
  <c r="F366" i="1"/>
  <c r="L366" i="1"/>
  <c r="I366" i="1"/>
  <c r="F367" i="1"/>
  <c r="L367" i="1"/>
  <c r="I367" i="1"/>
  <c r="F368" i="1"/>
  <c r="L368" i="1"/>
  <c r="I368" i="1"/>
  <c r="F369" i="1"/>
  <c r="L369" i="1"/>
  <c r="I369" i="1"/>
  <c r="F370" i="1"/>
  <c r="L370" i="1"/>
  <c r="I370" i="1"/>
  <c r="X359" i="1"/>
  <c r="I359" i="1"/>
  <c r="L359" i="1"/>
  <c r="F359" i="1"/>
  <c r="W372" i="1"/>
  <c r="P372" i="1"/>
  <c r="O372" i="1"/>
  <c r="N372" i="1"/>
  <c r="M372" i="1"/>
  <c r="H372" i="1"/>
  <c r="G372" i="1"/>
  <c r="K372" i="1"/>
  <c r="J372" i="1"/>
  <c r="E372" i="1"/>
  <c r="D372" i="1"/>
  <c r="C372" i="1"/>
  <c r="AB372" i="1" s="1"/>
  <c r="AC372" i="1" s="1"/>
  <c r="B372" i="1"/>
  <c r="W371" i="1"/>
  <c r="B371" i="1"/>
  <c r="X352" i="1"/>
  <c r="X351" i="1"/>
  <c r="X350" i="1"/>
  <c r="X349" i="1"/>
  <c r="F348" i="1"/>
  <c r="L348" i="1"/>
  <c r="I348" i="1"/>
  <c r="F349" i="1"/>
  <c r="L349" i="1"/>
  <c r="I349" i="1"/>
  <c r="F350" i="1"/>
  <c r="L350" i="1"/>
  <c r="I350" i="1"/>
  <c r="F351" i="1"/>
  <c r="L351" i="1"/>
  <c r="I351" i="1"/>
  <c r="F352" i="1"/>
  <c r="L352" i="1"/>
  <c r="I352" i="1"/>
  <c r="X348" i="1"/>
  <c r="X347" i="1"/>
  <c r="I347" i="1"/>
  <c r="L347" i="1"/>
  <c r="F347" i="1"/>
  <c r="X346" i="1"/>
  <c r="F346" i="1"/>
  <c r="L346" i="1"/>
  <c r="I346" i="1"/>
  <c r="X344" i="1"/>
  <c r="X343" i="1"/>
  <c r="X345" i="1"/>
  <c r="F343" i="1"/>
  <c r="L343" i="1"/>
  <c r="I343" i="1"/>
  <c r="F344" i="1"/>
  <c r="L344" i="1"/>
  <c r="I344" i="1"/>
  <c r="L345" i="1"/>
  <c r="I345" i="1"/>
  <c r="F345" i="1"/>
  <c r="X342" i="1"/>
  <c r="X332" i="1"/>
  <c r="X341" i="1"/>
  <c r="P354" i="1"/>
  <c r="O354" i="1"/>
  <c r="N354" i="1"/>
  <c r="M354" i="1"/>
  <c r="W354" i="1"/>
  <c r="H354" i="1"/>
  <c r="K354" i="1"/>
  <c r="E354" i="1"/>
  <c r="G354" i="1"/>
  <c r="J354" i="1"/>
  <c r="D354" i="1"/>
  <c r="C354" i="1"/>
  <c r="AB354" i="1" s="1"/>
  <c r="AC354" i="1" s="1"/>
  <c r="B354" i="1"/>
  <c r="W353" i="1"/>
  <c r="B353" i="1"/>
  <c r="X327" i="1"/>
  <c r="X326" i="1"/>
  <c r="P336" i="1"/>
  <c r="O336" i="1"/>
  <c r="N336" i="1"/>
  <c r="M336" i="1"/>
  <c r="W336" i="1"/>
  <c r="I336" i="1"/>
  <c r="L336" i="1"/>
  <c r="F336" i="1"/>
  <c r="H336" i="1"/>
  <c r="K336" i="1"/>
  <c r="E336" i="1"/>
  <c r="G336" i="1"/>
  <c r="J336" i="1"/>
  <c r="D336" i="1"/>
  <c r="C336" i="1"/>
  <c r="AB336" i="1" s="1"/>
  <c r="AC336" i="1" s="1"/>
  <c r="B336" i="1"/>
  <c r="W335" i="1"/>
  <c r="B335" i="1"/>
  <c r="X334" i="1"/>
  <c r="X333" i="1"/>
  <c r="X331" i="1"/>
  <c r="X330" i="1"/>
  <c r="X329" i="1"/>
  <c r="X328" i="1"/>
  <c r="X325" i="1"/>
  <c r="X324" i="1"/>
  <c r="X323" i="1"/>
  <c r="P318" i="1"/>
  <c r="O318" i="1"/>
  <c r="N318" i="1"/>
  <c r="M318" i="1"/>
  <c r="W318" i="1"/>
  <c r="I318" i="1"/>
  <c r="L318" i="1"/>
  <c r="F318" i="1"/>
  <c r="H318" i="1"/>
  <c r="K318" i="1"/>
  <c r="E318" i="1"/>
  <c r="G318" i="1"/>
  <c r="J318" i="1"/>
  <c r="D318" i="1"/>
  <c r="C318" i="1"/>
  <c r="Z318" i="1" s="1"/>
  <c r="AA318" i="1" s="1"/>
  <c r="B318" i="1"/>
  <c r="W317" i="1"/>
  <c r="B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P300" i="1"/>
  <c r="O300" i="1"/>
  <c r="N300" i="1"/>
  <c r="M300" i="1"/>
  <c r="W300" i="1"/>
  <c r="I300" i="1"/>
  <c r="L300" i="1"/>
  <c r="F300" i="1"/>
  <c r="H300" i="1"/>
  <c r="K300" i="1"/>
  <c r="E300" i="1"/>
  <c r="G300" i="1"/>
  <c r="AB300" i="1" s="1"/>
  <c r="AC300" i="1" s="1"/>
  <c r="J300" i="1"/>
  <c r="D300" i="1"/>
  <c r="C300" i="1"/>
  <c r="Z300" i="1" s="1"/>
  <c r="AA300" i="1" s="1"/>
  <c r="B300" i="1"/>
  <c r="W299" i="1"/>
  <c r="B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77" i="1"/>
  <c r="X276" i="1"/>
  <c r="P282" i="1"/>
  <c r="O282" i="1"/>
  <c r="N282" i="1"/>
  <c r="M282" i="1"/>
  <c r="X269" i="1"/>
  <c r="X270" i="1"/>
  <c r="X271" i="1"/>
  <c r="X272" i="1"/>
  <c r="X273" i="1"/>
  <c r="X274" i="1"/>
  <c r="X275" i="1"/>
  <c r="X278" i="1"/>
  <c r="X279" i="1"/>
  <c r="W282" i="1"/>
  <c r="I282" i="1"/>
  <c r="L282" i="1"/>
  <c r="F282" i="1"/>
  <c r="H282" i="1"/>
  <c r="K282" i="1"/>
  <c r="E282" i="1"/>
  <c r="G282" i="1"/>
  <c r="AB282" i="1" s="1"/>
  <c r="AC282" i="1" s="1"/>
  <c r="J282" i="1"/>
  <c r="D282" i="1"/>
  <c r="C282" i="1"/>
  <c r="Z282" i="1" s="1"/>
  <c r="AA282" i="1" s="1"/>
  <c r="B282" i="1"/>
  <c r="W281" i="1"/>
  <c r="B281" i="1"/>
  <c r="X280" i="1"/>
  <c r="P264" i="1"/>
  <c r="O264" i="1"/>
  <c r="N264" i="1"/>
  <c r="M264" i="1"/>
  <c r="X251" i="1"/>
  <c r="X252" i="1"/>
  <c r="X253" i="1"/>
  <c r="X254" i="1"/>
  <c r="X255" i="1"/>
  <c r="X256" i="1"/>
  <c r="X257" i="1"/>
  <c r="X258" i="1"/>
  <c r="X260" i="1"/>
  <c r="X261" i="1"/>
  <c r="X262" i="1"/>
  <c r="W264" i="1"/>
  <c r="I264" i="1"/>
  <c r="L264" i="1"/>
  <c r="F264" i="1"/>
  <c r="H264" i="1"/>
  <c r="K264" i="1"/>
  <c r="E264" i="1"/>
  <c r="G264" i="1"/>
  <c r="J264" i="1"/>
  <c r="D264" i="1"/>
  <c r="C264" i="1"/>
  <c r="AB264" i="1" s="1"/>
  <c r="AC264" i="1" s="1"/>
  <c r="B264" i="1"/>
  <c r="W263" i="1"/>
  <c r="B263" i="1"/>
  <c r="P246" i="1"/>
  <c r="O246" i="1"/>
  <c r="N246" i="1"/>
  <c r="M246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W246" i="1"/>
  <c r="I246" i="1"/>
  <c r="L246" i="1"/>
  <c r="F246" i="1"/>
  <c r="H246" i="1"/>
  <c r="K246" i="1"/>
  <c r="E246" i="1"/>
  <c r="G246" i="1"/>
  <c r="AB246" i="1" s="1"/>
  <c r="AC246" i="1" s="1"/>
  <c r="J246" i="1"/>
  <c r="D246" i="1"/>
  <c r="C246" i="1"/>
  <c r="Z246" i="1" s="1"/>
  <c r="AA246" i="1" s="1"/>
  <c r="B246" i="1"/>
  <c r="W245" i="1"/>
  <c r="B245" i="1"/>
  <c r="P228" i="1"/>
  <c r="O228" i="1"/>
  <c r="N228" i="1"/>
  <c r="M228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W228" i="1"/>
  <c r="I228" i="1"/>
  <c r="L228" i="1"/>
  <c r="F228" i="1"/>
  <c r="H228" i="1"/>
  <c r="K228" i="1"/>
  <c r="E228" i="1"/>
  <c r="G228" i="1"/>
  <c r="AB228" i="1" s="1"/>
  <c r="AC228" i="1" s="1"/>
  <c r="J228" i="1"/>
  <c r="D228" i="1"/>
  <c r="C228" i="1"/>
  <c r="Z228" i="1" s="1"/>
  <c r="AA228" i="1" s="1"/>
  <c r="B228" i="1"/>
  <c r="W227" i="1"/>
  <c r="B227" i="1"/>
  <c r="X203" i="1"/>
  <c r="P210" i="1"/>
  <c r="O210" i="1"/>
  <c r="N210" i="1"/>
  <c r="M210" i="1"/>
  <c r="X197" i="1"/>
  <c r="X198" i="1"/>
  <c r="X199" i="1"/>
  <c r="X200" i="1"/>
  <c r="X201" i="1"/>
  <c r="X202" i="1"/>
  <c r="X204" i="1"/>
  <c r="X205" i="1"/>
  <c r="X206" i="1"/>
  <c r="X207" i="1"/>
  <c r="X208" i="1"/>
  <c r="W210" i="1"/>
  <c r="I210" i="1"/>
  <c r="L210" i="1"/>
  <c r="F210" i="1"/>
  <c r="H210" i="1"/>
  <c r="K210" i="1"/>
  <c r="E210" i="1"/>
  <c r="G210" i="1"/>
  <c r="J210" i="1"/>
  <c r="D210" i="1"/>
  <c r="C210" i="1"/>
  <c r="AB210" i="1" s="1"/>
  <c r="AC210" i="1" s="1"/>
  <c r="B210" i="1"/>
  <c r="P209" i="1"/>
  <c r="O209" i="1"/>
  <c r="N209" i="1"/>
  <c r="M209" i="1"/>
  <c r="W209" i="1"/>
  <c r="I209" i="1"/>
  <c r="L209" i="1"/>
  <c r="F209" i="1"/>
  <c r="H209" i="1"/>
  <c r="K209" i="1"/>
  <c r="E209" i="1"/>
  <c r="G209" i="1"/>
  <c r="J209" i="1"/>
  <c r="D209" i="1"/>
  <c r="C209" i="1"/>
  <c r="B209" i="1"/>
  <c r="X189" i="1"/>
  <c r="P192" i="1"/>
  <c r="O192" i="1"/>
  <c r="N192" i="1"/>
  <c r="M192" i="1"/>
  <c r="X179" i="1"/>
  <c r="X180" i="1"/>
  <c r="X181" i="1"/>
  <c r="X182" i="1"/>
  <c r="X183" i="1"/>
  <c r="X184" i="1"/>
  <c r="X185" i="1"/>
  <c r="X186" i="1"/>
  <c r="X187" i="1"/>
  <c r="X188" i="1"/>
  <c r="X190" i="1"/>
  <c r="W192" i="1"/>
  <c r="I192" i="1"/>
  <c r="L192" i="1"/>
  <c r="F192" i="1"/>
  <c r="H192" i="1"/>
  <c r="K192" i="1"/>
  <c r="E192" i="1"/>
  <c r="G192" i="1"/>
  <c r="AB192" i="1" s="1"/>
  <c r="AC192" i="1" s="1"/>
  <c r="J192" i="1"/>
  <c r="D192" i="1"/>
  <c r="C192" i="1"/>
  <c r="Z192" i="1" s="1"/>
  <c r="AA192" i="1" s="1"/>
  <c r="B192" i="1"/>
  <c r="P191" i="1"/>
  <c r="O191" i="1"/>
  <c r="N191" i="1"/>
  <c r="M191" i="1"/>
  <c r="W191" i="1"/>
  <c r="I191" i="1"/>
  <c r="L191" i="1"/>
  <c r="F191" i="1"/>
  <c r="H191" i="1"/>
  <c r="K191" i="1"/>
  <c r="E191" i="1"/>
  <c r="G191" i="1"/>
  <c r="J191" i="1"/>
  <c r="D191" i="1"/>
  <c r="C191" i="1"/>
  <c r="B191" i="1"/>
  <c r="C172" i="1"/>
  <c r="AD172" i="1" s="1"/>
  <c r="C173" i="1"/>
  <c r="X170" i="1"/>
  <c r="P174" i="1"/>
  <c r="O174" i="1"/>
  <c r="N174" i="1"/>
  <c r="M174" i="1"/>
  <c r="X161" i="1"/>
  <c r="X162" i="1"/>
  <c r="X163" i="1"/>
  <c r="X164" i="1"/>
  <c r="X165" i="1"/>
  <c r="X166" i="1"/>
  <c r="X167" i="1"/>
  <c r="X168" i="1"/>
  <c r="X169" i="1"/>
  <c r="X171" i="1"/>
  <c r="X172" i="1"/>
  <c r="W174" i="1"/>
  <c r="I174" i="1"/>
  <c r="L174" i="1"/>
  <c r="F174" i="1"/>
  <c r="H174" i="1"/>
  <c r="K174" i="1"/>
  <c r="E174" i="1"/>
  <c r="G174" i="1"/>
  <c r="J174" i="1"/>
  <c r="D174" i="1"/>
  <c r="B174" i="1"/>
  <c r="P173" i="1"/>
  <c r="O173" i="1"/>
  <c r="N173" i="1"/>
  <c r="M173" i="1"/>
  <c r="W173" i="1"/>
  <c r="I173" i="1"/>
  <c r="L173" i="1"/>
  <c r="F173" i="1"/>
  <c r="H173" i="1"/>
  <c r="K173" i="1"/>
  <c r="E173" i="1"/>
  <c r="G173" i="1"/>
  <c r="J173" i="1"/>
  <c r="D173" i="1"/>
  <c r="B173" i="1"/>
  <c r="N69" i="1"/>
  <c r="N70" i="1"/>
  <c r="N71" i="1"/>
  <c r="N72" i="1"/>
  <c r="N73" i="1"/>
  <c r="N74" i="1"/>
  <c r="N75" i="1"/>
  <c r="N76" i="1"/>
  <c r="N77" i="1"/>
  <c r="N78" i="1"/>
  <c r="N68" i="1"/>
  <c r="N79" i="1"/>
  <c r="X98" i="1"/>
  <c r="X88" i="1"/>
  <c r="X89" i="1"/>
  <c r="X90" i="1"/>
  <c r="X91" i="1"/>
  <c r="X99" i="1" s="1"/>
  <c r="X92" i="1"/>
  <c r="X93" i="1"/>
  <c r="X94" i="1"/>
  <c r="X95" i="1"/>
  <c r="X96" i="1"/>
  <c r="X97" i="1"/>
  <c r="X87" i="1"/>
  <c r="X107" i="1"/>
  <c r="X108" i="1"/>
  <c r="X109" i="1"/>
  <c r="X110" i="1"/>
  <c r="X111" i="1"/>
  <c r="X112" i="1"/>
  <c r="X113" i="1"/>
  <c r="X114" i="1"/>
  <c r="X115" i="1"/>
  <c r="X116" i="1"/>
  <c r="X117" i="1"/>
  <c r="X106" i="1"/>
  <c r="X143" i="1"/>
  <c r="P156" i="1"/>
  <c r="O156" i="1"/>
  <c r="N156" i="1"/>
  <c r="M156" i="1"/>
  <c r="X144" i="1"/>
  <c r="X145" i="1"/>
  <c r="X146" i="1"/>
  <c r="X147" i="1"/>
  <c r="X148" i="1"/>
  <c r="X149" i="1"/>
  <c r="X150" i="1"/>
  <c r="X151" i="1"/>
  <c r="X152" i="1"/>
  <c r="X153" i="1"/>
  <c r="X154" i="1"/>
  <c r="W156" i="1"/>
  <c r="I156" i="1"/>
  <c r="L156" i="1"/>
  <c r="F156" i="1"/>
  <c r="H156" i="1"/>
  <c r="K156" i="1"/>
  <c r="E156" i="1"/>
  <c r="G156" i="1"/>
  <c r="J156" i="1"/>
  <c r="D156" i="1"/>
  <c r="C156" i="1"/>
  <c r="Y156" i="1" s="1"/>
  <c r="B156" i="1"/>
  <c r="P155" i="1"/>
  <c r="O155" i="1"/>
  <c r="N155" i="1"/>
  <c r="M155" i="1"/>
  <c r="W155" i="1"/>
  <c r="I155" i="1"/>
  <c r="L155" i="1"/>
  <c r="F155" i="1"/>
  <c r="H155" i="1"/>
  <c r="K155" i="1"/>
  <c r="E155" i="1"/>
  <c r="G155" i="1"/>
  <c r="J155" i="1"/>
  <c r="D155" i="1"/>
  <c r="C155" i="1"/>
  <c r="B155" i="1"/>
  <c r="P138" i="1"/>
  <c r="O138" i="1"/>
  <c r="N138" i="1"/>
  <c r="M138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W138" i="1"/>
  <c r="I138" i="1"/>
  <c r="L138" i="1"/>
  <c r="F138" i="1"/>
  <c r="H138" i="1"/>
  <c r="K138" i="1"/>
  <c r="E138" i="1"/>
  <c r="G138" i="1"/>
  <c r="AB138" i="1" s="1"/>
  <c r="AC138" i="1" s="1"/>
  <c r="J138" i="1"/>
  <c r="D138" i="1"/>
  <c r="C138" i="1"/>
  <c r="Z138" i="1" s="1"/>
  <c r="AA138" i="1" s="1"/>
  <c r="B138" i="1"/>
  <c r="P137" i="1"/>
  <c r="O137" i="1"/>
  <c r="N137" i="1"/>
  <c r="M137" i="1"/>
  <c r="W137" i="1"/>
  <c r="I137" i="1"/>
  <c r="L137" i="1"/>
  <c r="F137" i="1"/>
  <c r="H137" i="1"/>
  <c r="K137" i="1"/>
  <c r="E137" i="1"/>
  <c r="G137" i="1"/>
  <c r="J137" i="1"/>
  <c r="D137" i="1"/>
  <c r="C137" i="1"/>
  <c r="B137" i="1"/>
  <c r="P119" i="1"/>
  <c r="O119" i="1"/>
  <c r="N119" i="1"/>
  <c r="M119" i="1"/>
  <c r="W119" i="1"/>
  <c r="I119" i="1"/>
  <c r="L119" i="1"/>
  <c r="F119" i="1"/>
  <c r="H119" i="1"/>
  <c r="K119" i="1"/>
  <c r="E119" i="1"/>
  <c r="G119" i="1"/>
  <c r="AB119" i="1" s="1"/>
  <c r="AC119" i="1" s="1"/>
  <c r="J119" i="1"/>
  <c r="D119" i="1"/>
  <c r="C119" i="1"/>
  <c r="Z119" i="1" s="1"/>
  <c r="AA119" i="1" s="1"/>
  <c r="B119" i="1"/>
  <c r="P118" i="1"/>
  <c r="O118" i="1"/>
  <c r="N118" i="1"/>
  <c r="M118" i="1"/>
  <c r="W118" i="1"/>
  <c r="I118" i="1"/>
  <c r="L118" i="1"/>
  <c r="F118" i="1"/>
  <c r="H118" i="1"/>
  <c r="K118" i="1"/>
  <c r="E118" i="1"/>
  <c r="G118" i="1"/>
  <c r="J118" i="1"/>
  <c r="D118" i="1"/>
  <c r="C118" i="1"/>
  <c r="B118" i="1"/>
  <c r="N100" i="1"/>
  <c r="O100" i="1"/>
  <c r="P100" i="1"/>
  <c r="M100" i="1"/>
  <c r="N99" i="1"/>
  <c r="O99" i="1"/>
  <c r="P99" i="1"/>
  <c r="M99" i="1"/>
  <c r="W100" i="1"/>
  <c r="I100" i="1"/>
  <c r="L100" i="1"/>
  <c r="F100" i="1"/>
  <c r="H100" i="1"/>
  <c r="K100" i="1"/>
  <c r="E100" i="1"/>
  <c r="G100" i="1"/>
  <c r="J100" i="1"/>
  <c r="D100" i="1"/>
  <c r="C100" i="1"/>
  <c r="Z100" i="1" s="1"/>
  <c r="AA100" i="1" s="1"/>
  <c r="B100" i="1"/>
  <c r="W99" i="1"/>
  <c r="I99" i="1"/>
  <c r="L99" i="1"/>
  <c r="F99" i="1"/>
  <c r="H99" i="1"/>
  <c r="K99" i="1"/>
  <c r="E99" i="1"/>
  <c r="G99" i="1"/>
  <c r="J99" i="1"/>
  <c r="D99" i="1"/>
  <c r="C99" i="1"/>
  <c r="B99" i="1"/>
  <c r="M81" i="1"/>
  <c r="M80" i="1"/>
  <c r="N50" i="1"/>
  <c r="N51" i="1"/>
  <c r="N52" i="1"/>
  <c r="N53" i="1"/>
  <c r="N54" i="1"/>
  <c r="N55" i="1"/>
  <c r="N56" i="1"/>
  <c r="N57" i="1"/>
  <c r="N58" i="1"/>
  <c r="N59" i="1"/>
  <c r="N60" i="1"/>
  <c r="N49" i="1"/>
  <c r="I81" i="1"/>
  <c r="L81" i="1"/>
  <c r="F81" i="1"/>
  <c r="H81" i="1"/>
  <c r="K81" i="1"/>
  <c r="E81" i="1"/>
  <c r="G81" i="1"/>
  <c r="J81" i="1"/>
  <c r="D81" i="1"/>
  <c r="C81" i="1"/>
  <c r="B81" i="1"/>
  <c r="I80" i="1"/>
  <c r="L80" i="1"/>
  <c r="F80" i="1"/>
  <c r="H80" i="1"/>
  <c r="K80" i="1"/>
  <c r="E80" i="1"/>
  <c r="G80" i="1"/>
  <c r="J80" i="1"/>
  <c r="D80" i="1"/>
  <c r="C80" i="1"/>
  <c r="B80" i="1"/>
  <c r="M62" i="1"/>
  <c r="I62" i="1"/>
  <c r="L62" i="1"/>
  <c r="F62" i="1"/>
  <c r="H62" i="1"/>
  <c r="K62" i="1"/>
  <c r="E62" i="1"/>
  <c r="G62" i="1"/>
  <c r="J62" i="1"/>
  <c r="D62" i="1"/>
  <c r="C62" i="1"/>
  <c r="B62" i="1"/>
  <c r="M61" i="1"/>
  <c r="I61" i="1"/>
  <c r="L61" i="1"/>
  <c r="F61" i="1"/>
  <c r="H61" i="1"/>
  <c r="K61" i="1"/>
  <c r="E61" i="1"/>
  <c r="G61" i="1"/>
  <c r="J61" i="1"/>
  <c r="D61" i="1"/>
  <c r="C61" i="1"/>
  <c r="B61" i="1"/>
  <c r="C41" i="1"/>
  <c r="D41" i="1"/>
  <c r="J41" i="1"/>
  <c r="G41" i="1"/>
  <c r="E41" i="1"/>
  <c r="K41" i="1"/>
  <c r="H41" i="1"/>
  <c r="F41" i="1"/>
  <c r="L41" i="1"/>
  <c r="I41" i="1"/>
  <c r="M41" i="1"/>
  <c r="B41" i="1"/>
  <c r="C40" i="1"/>
  <c r="D40" i="1"/>
  <c r="J40" i="1"/>
  <c r="G40" i="1"/>
  <c r="E40" i="1"/>
  <c r="K40" i="1"/>
  <c r="H40" i="1"/>
  <c r="F40" i="1"/>
  <c r="L40" i="1"/>
  <c r="I40" i="1"/>
  <c r="M40" i="1"/>
  <c r="B40" i="1"/>
  <c r="C20" i="1"/>
  <c r="C21" i="1" s="1"/>
  <c r="D20" i="1"/>
  <c r="D21" i="1" s="1"/>
  <c r="J20" i="1"/>
  <c r="J21" i="1" s="1"/>
  <c r="G20" i="1"/>
  <c r="G21" i="1" s="1"/>
  <c r="E20" i="1"/>
  <c r="E21" i="1" s="1"/>
  <c r="K20" i="1"/>
  <c r="K21" i="1" s="1"/>
  <c r="H20" i="1"/>
  <c r="H21" i="1"/>
  <c r="F20" i="1"/>
  <c r="F21" i="1" s="1"/>
  <c r="L20" i="1"/>
  <c r="L21" i="1"/>
  <c r="I20" i="1"/>
  <c r="I21" i="1" s="1"/>
  <c r="M20" i="1"/>
  <c r="M21" i="1" s="1"/>
  <c r="B20" i="1"/>
  <c r="B21" i="1" s="1"/>
  <c r="C174" i="1"/>
  <c r="Y174" i="1" s="1"/>
  <c r="N62" i="1"/>
  <c r="AB390" i="1" l="1"/>
  <c r="AC390" i="1" s="1"/>
  <c r="AD390" i="1"/>
  <c r="Y354" i="1"/>
  <c r="Y387" i="1"/>
  <c r="Y426" i="1"/>
  <c r="Y336" i="1"/>
  <c r="Z372" i="1"/>
  <c r="AA372" i="1" s="1"/>
  <c r="AB318" i="1"/>
  <c r="AC318" i="1" s="1"/>
  <c r="Y282" i="1"/>
  <c r="Y228" i="1"/>
  <c r="AD192" i="1"/>
  <c r="C390" i="1"/>
  <c r="AB156" i="1"/>
  <c r="AC156" i="1" s="1"/>
  <c r="Y119" i="1"/>
  <c r="AD264" i="1"/>
  <c r="AD62" i="1"/>
  <c r="Z426" i="1"/>
  <c r="AA426" i="1" s="1"/>
  <c r="Y408" i="1"/>
  <c r="Z336" i="1"/>
  <c r="AA336" i="1" s="1"/>
  <c r="Y246" i="1"/>
  <c r="Y192" i="1"/>
  <c r="AB172" i="1"/>
  <c r="AC172" i="1" s="1"/>
  <c r="Y138" i="1"/>
  <c r="AD387" i="1"/>
  <c r="AD156" i="1"/>
  <c r="AD81" i="1"/>
  <c r="Z156" i="1"/>
  <c r="AA156" i="1" s="1"/>
  <c r="Z354" i="1"/>
  <c r="AA354" i="1" s="1"/>
  <c r="Z387" i="1"/>
  <c r="AA387" i="1" s="1"/>
  <c r="AD228" i="1"/>
  <c r="AD41" i="1"/>
  <c r="Y100" i="1"/>
  <c r="AD246" i="1"/>
  <c r="AD174" i="1"/>
  <c r="AD138" i="1"/>
  <c r="AD21" i="1"/>
  <c r="AD282" i="1"/>
  <c r="Z462" i="1"/>
  <c r="AA462" i="1" s="1"/>
  <c r="AB462" i="1"/>
  <c r="AC462" i="1" s="1"/>
  <c r="Y462" i="1"/>
  <c r="X444" i="1"/>
  <c r="Z444" i="1"/>
  <c r="AA444" i="1" s="1"/>
  <c r="Y444" i="1"/>
  <c r="AB444" i="1"/>
  <c r="AC444" i="1" s="1"/>
  <c r="X137" i="1"/>
  <c r="X156" i="1"/>
  <c r="N80" i="1"/>
  <c r="X174" i="1"/>
  <c r="X192" i="1"/>
  <c r="X209" i="1"/>
  <c r="X336" i="1"/>
  <c r="I354" i="1"/>
  <c r="X372" i="1"/>
  <c r="X408" i="1"/>
  <c r="N81" i="1"/>
  <c r="X118" i="1"/>
  <c r="X100" i="1"/>
  <c r="X390" i="1"/>
  <c r="X119" i="1"/>
  <c r="X173" i="1"/>
  <c r="N61" i="1"/>
  <c r="L372" i="1"/>
  <c r="I372" i="1"/>
  <c r="X426" i="1"/>
  <c r="X318" i="1"/>
  <c r="F372" i="1"/>
  <c r="X300" i="1"/>
  <c r="X354" i="1"/>
  <c r="X138" i="1"/>
  <c r="X155" i="1"/>
  <c r="X191" i="1"/>
  <c r="X210" i="1"/>
  <c r="X228" i="1"/>
  <c r="X246" i="1"/>
  <c r="X264" i="1"/>
  <c r="X282" i="1"/>
  <c r="L354" i="1"/>
  <c r="F354" i="1"/>
  <c r="Z390" i="1" l="1"/>
  <c r="AA390" i="1" s="1"/>
  <c r="Y390" i="1"/>
</calcChain>
</file>

<file path=xl/sharedStrings.xml><?xml version="1.0" encoding="utf-8"?>
<sst xmlns="http://schemas.openxmlformats.org/spreadsheetml/2006/main" count="1465" uniqueCount="136">
  <si>
    <t>SANTA BÀRBARA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</si>
  <si>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</si>
  <si>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</si>
  <si>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</si>
  <si>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</si>
  <si>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</si>
  <si>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</si>
  <si>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</si>
  <si>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</si>
  <si>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</si>
  <si>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</si>
  <si>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</si>
  <si>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</si>
  <si>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</si>
  <si>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Energia</t>
  </si>
  <si>
    <t>1999</t>
  </si>
  <si>
    <t>(m3/mes)</t>
  </si>
  <si>
    <t>(m3/dia)</t>
  </si>
  <si>
    <t>(mg/l)</t>
  </si>
  <si>
    <t>Rend.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</si>
  <si>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</si>
  <si>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</si>
  <si>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</si>
  <si>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</si>
  <si>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</si>
  <si>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</si>
  <si>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</si>
  <si>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</si>
  <si>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</si>
  <si>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</si>
  <si>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</si>
  <si>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</si>
  <si>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</si>
  <si>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TOTAL99</t>
  </si>
  <si>
    <t>MITJA99</t>
  </si>
  <si>
    <t>2000</t>
  </si>
  <si>
    <t>TOTAL00</t>
  </si>
  <si>
    <t>MITJA00</t>
  </si>
  <si>
    <t>Energia Tot</t>
  </si>
  <si>
    <t>2001</t>
  </si>
  <si>
    <t>(Kwh)</t>
  </si>
  <si>
    <t>TOTAL01</t>
  </si>
  <si>
    <t>MITJA01</t>
  </si>
  <si>
    <t>2002</t>
  </si>
  <si>
    <t>TOTAL02</t>
  </si>
  <si>
    <t>MITJA02</t>
  </si>
  <si>
    <t>pH Infl.</t>
  </si>
  <si>
    <t>pH Efl.</t>
  </si>
  <si>
    <t>Cond Infl.</t>
  </si>
  <si>
    <t>Cond.Efl.</t>
  </si>
  <si>
    <t>Saturació</t>
  </si>
  <si>
    <t xml:space="preserve">Saturacio </t>
  </si>
  <si>
    <t>Saturacio</t>
  </si>
  <si>
    <t>2003</t>
  </si>
  <si>
    <t>%</t>
  </si>
  <si>
    <t>MES Kg/dia</t>
  </si>
  <si>
    <t>MES %</t>
  </si>
  <si>
    <t>DBO5 Kg/dia</t>
  </si>
  <si>
    <t>DBO5 %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</si>
  <si>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</si>
  <si>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</si>
  <si>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</si>
  <si>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</si>
  <si>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</si>
  <si>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</si>
  <si>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</si>
  <si>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</si>
  <si>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</si>
  <si>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</si>
  <si>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</si>
  <si>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</si>
  <si>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</si>
  <si>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</si>
  <si>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</si>
  <si>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</si>
  <si>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</si>
  <si>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</si>
  <si>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</si>
  <si>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</si>
  <si>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</si>
  <si>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</si>
  <si>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</si>
  <si>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</si>
  <si>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</si>
  <si>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</si>
  <si>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</si>
  <si>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</si>
  <si>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</si>
  <si>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</si>
  <si>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</si>
  <si>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</si>
  <si>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</si>
  <si>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</si>
  <si>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</si>
  <si>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</si>
  <si>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</si>
  <si>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</si>
  <si>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</si>
  <si>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</si>
  <si>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</si>
  <si>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</si>
  <si>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</si>
  <si>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</si>
  <si>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Nt Infl.</t>
  </si>
  <si>
    <t>Nt Efl.</t>
  </si>
  <si>
    <t>Pt Infl.</t>
  </si>
  <si>
    <t>Pt Efl.</t>
  </si>
  <si>
    <t>2018</t>
  </si>
  <si>
    <t>TOTAL18</t>
  </si>
  <si>
    <t>MITJA18</t>
  </si>
  <si>
    <t>2019</t>
  </si>
  <si>
    <t>TOTAL19</t>
  </si>
  <si>
    <t>MITJA19</t>
  </si>
  <si>
    <t>2020</t>
  </si>
  <si>
    <t>TOTAL20</t>
  </si>
  <si>
    <t>MITJA20</t>
  </si>
  <si>
    <t>Nt</t>
  </si>
  <si>
    <t>Pt</t>
  </si>
  <si>
    <t>2021</t>
  </si>
  <si>
    <t>81.5</t>
  </si>
  <si>
    <t>27.3</t>
  </si>
  <si>
    <t>9.3</t>
  </si>
  <si>
    <t>6.7</t>
  </si>
  <si>
    <t>TOTAL  21</t>
  </si>
  <si>
    <t>MITJA  21</t>
  </si>
  <si>
    <t>2022</t>
  </si>
  <si>
    <t>TOTAL  22</t>
  </si>
  <si>
    <t>MITJA  22</t>
  </si>
  <si>
    <t>2023</t>
  </si>
  <si>
    <t>TOTAL  23</t>
  </si>
  <si>
    <t>MITJA  23</t>
  </si>
  <si>
    <t>hab equiv.</t>
  </si>
  <si>
    <t>habitants</t>
  </si>
  <si>
    <t>H-E Disseny: 5.200</t>
  </si>
  <si>
    <t>Pob. Sanejada: 3.965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</si>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</sst>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6" fillId="0" borderId="0" xfId="0" applyFont="1"/>
    <xf numFmtId="4" fontId="4" fillId="0" borderId="3" xfId="0" applyNumberFormat="1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0" fillId="2" borderId="11" xfId="0" applyFill="1" applyBorder="1"/>
    <xf numFmtId="3" fontId="0" fillId="0" borderId="0" xfId="0" applyNumberFormat="1"/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2" borderId="15" xfId="0" applyFont="1" applyFill="1" applyBorder="1"/>
    <xf numFmtId="0" fontId="0" fillId="2" borderId="16" xfId="0" applyFill="1" applyBorder="1"/>
    <xf numFmtId="0" fontId="2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3" fontId="2" fillId="2" borderId="10" xfId="0" applyNumberFormat="1" applyFont="1" applyFill="1" applyBorder="1"/>
    <xf numFmtId="3" fontId="0" fillId="2" borderId="11" xfId="0" applyNumberFormat="1" applyFill="1" applyBorder="1"/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left"/>
    </xf>
    <xf numFmtId="3" fontId="3" fillId="4" borderId="9" xfId="0" applyNumberFormat="1" applyFont="1" applyFill="1" applyBorder="1" applyAlignment="1">
      <alignment horizontal="right"/>
    </xf>
    <xf numFmtId="0" fontId="0" fillId="0" borderId="1" xfId="0" applyBorder="1"/>
    <xf numFmtId="0" fontId="1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 horizontal="right"/>
    </xf>
    <xf numFmtId="3" fontId="3" fillId="6" borderId="19" xfId="0" applyNumberFormat="1" applyFont="1" applyFill="1" applyBorder="1" applyAlignment="1">
      <alignment horizontal="center"/>
    </xf>
    <xf numFmtId="3" fontId="3" fillId="6" borderId="20" xfId="0" applyNumberFormat="1" applyFont="1" applyFill="1" applyBorder="1" applyAlignment="1">
      <alignment horizontal="center"/>
    </xf>
    <xf numFmtId="3" fontId="3" fillId="6" borderId="21" xfId="0" applyNumberFormat="1" applyFont="1" applyFill="1" applyBorder="1" applyAlignment="1">
      <alignment horizontal="center"/>
    </xf>
    <xf numFmtId="3" fontId="3" fillId="6" borderId="22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9" fontId="4" fillId="0" borderId="27" xfId="1" applyFont="1" applyFill="1" applyBorder="1" applyAlignment="1">
      <alignment horizontal="center"/>
    </xf>
    <xf numFmtId="2" fontId="4" fillId="0" borderId="28" xfId="1" applyNumberFormat="1" applyFont="1" applyFill="1" applyBorder="1" applyAlignment="1">
      <alignment horizontal="center"/>
    </xf>
    <xf numFmtId="9" fontId="4" fillId="0" borderId="29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3" fontId="3" fillId="7" borderId="31" xfId="0" applyNumberFormat="1" applyFont="1" applyFill="1" applyBorder="1" applyAlignment="1">
      <alignment horizontal="center"/>
    </xf>
    <xf numFmtId="3" fontId="3" fillId="7" borderId="32" xfId="0" applyNumberFormat="1" applyFont="1" applyFill="1" applyBorder="1" applyAlignment="1">
      <alignment horizontal="center"/>
    </xf>
    <xf numFmtId="3" fontId="3" fillId="7" borderId="33" xfId="0" applyNumberFormat="1" applyFont="1" applyFill="1" applyBorder="1" applyAlignment="1">
      <alignment horizontal="center"/>
    </xf>
    <xf numFmtId="3" fontId="3" fillId="7" borderId="34" xfId="0" applyNumberFormat="1" applyFont="1" applyFill="1" applyBorder="1" applyAlignment="1">
      <alignment horizontal="center"/>
    </xf>
    <xf numFmtId="9" fontId="4" fillId="0" borderId="35" xfId="1" applyFont="1" applyFill="1" applyBorder="1" applyAlignment="1">
      <alignment horizontal="center"/>
    </xf>
    <xf numFmtId="2" fontId="4" fillId="0" borderId="36" xfId="1" applyNumberFormat="1" applyFont="1" applyFill="1" applyBorder="1" applyAlignment="1">
      <alignment horizontal="center"/>
    </xf>
    <xf numFmtId="9" fontId="4" fillId="0" borderId="37" xfId="1" applyFont="1" applyFill="1" applyBorder="1" applyAlignment="1">
      <alignment horizontal="center"/>
    </xf>
    <xf numFmtId="2" fontId="4" fillId="0" borderId="38" xfId="1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0" fillId="0" borderId="27" xfId="0" applyNumberFormat="1" applyBorder="1"/>
    <xf numFmtId="0" fontId="8" fillId="0" borderId="0" xfId="0" applyFont="1"/>
  </cellXfs>
  <cellStyles count="2">
    <cellStyle name="Normal" xfId="0" builtinId="0"/>
    <cellStyle name="Porcentaje" xfId="1" builtinId="5"/>
  </cellStyles>
  <dxfs count="5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lor rgb="FFFF0000"/>
        <name val="Cambria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/>
  <dimension ref="A1:AD463"/>
  <sheetViews>
    <sheetView showGridLines="0" tabSelected="1" topLeftCell="A447" zoomScale="110" zoomScaleNormal="110" workbookViewId="0">
      <pane xSplit="1" topLeftCell="B1" activePane="topRight" state="frozen"/>
      <selection pane="topRight" activeCell="N461" sqref="N461"/>
    </sheetView>
  </sheetViews>
  <sheetFormatPr baseColWidth="10" defaultColWidth="7.7265625" defaultRowHeight="12.5" x14ac:dyDescent="0.25"/>
  <cols>
    <col min="1" max="1" width="10.81640625" customWidth="1"/>
    <col min="2" max="2" width="8.453125" customWidth="1"/>
    <col min="3" max="3" width="7.7265625" customWidth="1"/>
    <col min="4" max="4" width="9.26953125" customWidth="1"/>
    <col min="5" max="5" width="9.453125" customWidth="1"/>
    <col min="6" max="6" width="7.7265625" customWidth="1"/>
    <col min="7" max="7" width="8.7265625" customWidth="1"/>
    <col min="8" max="8" width="9.54296875" customWidth="1"/>
    <col min="9" max="9" width="7.7265625" customWidth="1"/>
    <col min="10" max="10" width="9.1796875" customWidth="1"/>
    <col min="11" max="11" width="9.453125" customWidth="1"/>
    <col min="12" max="14" width="7.7265625" customWidth="1"/>
    <col min="15" max="15" width="9.81640625" style="34" customWidth="1"/>
    <col min="16" max="16" width="9.54296875" style="34" customWidth="1"/>
    <col min="17" max="22" width="9.54296875" customWidth="1"/>
    <col min="23" max="23" width="12.81640625" customWidth="1"/>
    <col min="24" max="24" width="9" customWidth="1"/>
    <col min="25" max="25" width="10.54296875" customWidth="1"/>
    <col min="26" max="26" width="12.453125" customWidth="1"/>
    <col min="27" max="27" width="10" customWidth="1"/>
    <col min="28" max="28" width="13" customWidth="1"/>
    <col min="29" max="29" width="10.7265625" customWidth="1"/>
    <col min="30" max="30" width="13.7265625" style="34" customWidth="1"/>
  </cols>
  <sheetData>
    <row r="1" spans="1:30" ht="20" x14ac:dyDescent="0.4">
      <c r="B1" s="22" t="s">
        <v>0</v>
      </c>
      <c r="F1" s="105" t="s">
        <v>133</v>
      </c>
      <c r="K1" s="105" t="s">
        <v>134</v>
      </c>
    </row>
    <row r="2" spans="1:30" x14ac:dyDescent="0.25">
      <c r="B2" s="67" t="s">
        <v>1</v>
      </c>
      <c r="C2" s="67">
        <v>780</v>
      </c>
      <c r="D2" s="68" t="s">
        <v>2</v>
      </c>
      <c r="E2" s="69">
        <v>400</v>
      </c>
      <c r="F2" s="70" t="s">
        <v>3</v>
      </c>
      <c r="G2" s="71">
        <v>400</v>
      </c>
    </row>
    <row r="3" spans="1:30" ht="13" x14ac:dyDescent="0.3">
      <c r="B3" s="72"/>
      <c r="C3" s="73" t="s">
        <v>4</v>
      </c>
      <c r="D3" s="74" t="s">
        <v>2</v>
      </c>
      <c r="E3" s="75">
        <v>312</v>
      </c>
      <c r="F3" s="76" t="s">
        <v>3</v>
      </c>
      <c r="G3" s="77">
        <v>312</v>
      </c>
    </row>
    <row r="5" spans="1:30" ht="13" thickBot="1" x14ac:dyDescent="0.3"/>
    <row r="6" spans="1:30" ht="13" thickTop="1" x14ac:dyDescent="0.25">
      <c r="A6" s="18" t="s">
        <v>5</v>
      </c>
      <c r="B6" s="19" t="s">
        <v>6</v>
      </c>
      <c r="C6" s="19" t="s">
        <v>6</v>
      </c>
      <c r="D6" s="19" t="s">
        <v>7</v>
      </c>
      <c r="E6" s="19" t="s">
        <v>8</v>
      </c>
      <c r="F6" s="19" t="s">
        <v>2</v>
      </c>
      <c r="G6" s="19" t="s">
        <v>9</v>
      </c>
      <c r="H6" s="19" t="s">
        <v>10</v>
      </c>
      <c r="I6" s="19" t="s">
        <v>3</v>
      </c>
      <c r="J6" s="19" t="s">
        <v>11</v>
      </c>
      <c r="K6" s="19" t="s">
        <v>12</v>
      </c>
      <c r="L6" s="19" t="s">
        <v>13</v>
      </c>
      <c r="M6" s="20" t="s">
        <v>14</v>
      </c>
      <c r="N6" s="21"/>
      <c r="AD6" s="78" t="s">
        <v>131</v>
      </c>
    </row>
    <row r="7" spans="1:30" ht="13" thickBot="1" x14ac:dyDescent="0.3">
      <c r="A7" s="15" t="s">
        <v>15</v>
      </c>
      <c r="B7" s="16" t="s">
        <v>16</v>
      </c>
      <c r="C7" s="17" t="s">
        <v>17</v>
      </c>
      <c r="D7" s="16" t="s">
        <v>18</v>
      </c>
      <c r="E7" s="16" t="s">
        <v>18</v>
      </c>
      <c r="F7" s="16" t="s">
        <v>19</v>
      </c>
      <c r="G7" s="16" t="s">
        <v>18</v>
      </c>
      <c r="H7" s="16" t="s">
        <v>18</v>
      </c>
      <c r="I7" s="16" t="s">
        <v>19</v>
      </c>
      <c r="J7" s="16" t="s">
        <v>18</v>
      </c>
      <c r="K7" s="16" t="s">
        <v>18</v>
      </c>
      <c r="L7" s="16" t="s">
        <v>19</v>
      </c>
      <c r="M7" s="17" t="s">
        <v>20</v>
      </c>
      <c r="N7" s="21"/>
      <c r="AD7" s="103" t="s">
        <v>132</v>
      </c>
    </row>
    <row r="8" spans="1:30" ht="13" thickTop="1" x14ac:dyDescent="0.25">
      <c r="A8" s="2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14"/>
      <c r="AD8" s="104">
        <f>(0.8*C8*G8)/60</f>
        <v>0</v>
      </c>
    </row>
    <row r="9" spans="1:30" x14ac:dyDescent="0.25">
      <c r="A9" s="2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14"/>
      <c r="AD9" s="104">
        <f t="shared" ref="AD9:AD19" si="0">(0.8*C9*G9)/60</f>
        <v>0</v>
      </c>
    </row>
    <row r="10" spans="1:30" x14ac:dyDescent="0.25">
      <c r="A10" s="2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14"/>
      <c r="AD10" s="104">
        <f t="shared" si="0"/>
        <v>0</v>
      </c>
    </row>
    <row r="11" spans="1:30" x14ac:dyDescent="0.25">
      <c r="A11" s="2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14"/>
      <c r="AD11" s="104">
        <f t="shared" si="0"/>
        <v>0</v>
      </c>
    </row>
    <row r="12" spans="1:30" x14ac:dyDescent="0.25">
      <c r="A12" s="2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14"/>
      <c r="AD12" s="104">
        <f t="shared" si="0"/>
        <v>0</v>
      </c>
    </row>
    <row r="13" spans="1:30" x14ac:dyDescent="0.25">
      <c r="A13" s="2" t="s">
        <v>26</v>
      </c>
      <c r="B13" s="3">
        <v>15591</v>
      </c>
      <c r="C13" s="3">
        <v>538</v>
      </c>
      <c r="D13" s="3">
        <v>235</v>
      </c>
      <c r="E13" s="3">
        <v>15</v>
      </c>
      <c r="F13" s="3">
        <v>94</v>
      </c>
      <c r="G13" s="3">
        <v>245</v>
      </c>
      <c r="H13" s="3">
        <v>7</v>
      </c>
      <c r="I13" s="3">
        <v>97</v>
      </c>
      <c r="J13" s="3">
        <v>807</v>
      </c>
      <c r="K13" s="3">
        <v>41</v>
      </c>
      <c r="L13" s="3">
        <v>95</v>
      </c>
      <c r="M13" s="4">
        <v>1.65</v>
      </c>
      <c r="N13" s="14"/>
      <c r="AD13" s="104">
        <f t="shared" si="0"/>
        <v>1757.4666666666669</v>
      </c>
    </row>
    <row r="14" spans="1:30" x14ac:dyDescent="0.25">
      <c r="A14" s="2" t="s">
        <v>27</v>
      </c>
      <c r="B14" s="3">
        <v>19146</v>
      </c>
      <c r="C14" s="3">
        <v>618</v>
      </c>
      <c r="D14" s="3">
        <v>360</v>
      </c>
      <c r="E14" s="3">
        <v>30</v>
      </c>
      <c r="F14" s="3">
        <v>92</v>
      </c>
      <c r="G14" s="3">
        <v>323</v>
      </c>
      <c r="H14" s="3">
        <v>58</v>
      </c>
      <c r="I14" s="3">
        <v>82</v>
      </c>
      <c r="J14" s="3">
        <v>1040</v>
      </c>
      <c r="K14" s="3"/>
      <c r="L14" s="3"/>
      <c r="M14" s="4">
        <v>1.1599999999999999</v>
      </c>
      <c r="N14" s="14"/>
      <c r="AD14" s="104">
        <f t="shared" si="0"/>
        <v>2661.52</v>
      </c>
    </row>
    <row r="15" spans="1:30" x14ac:dyDescent="0.25">
      <c r="A15" s="2" t="s">
        <v>28</v>
      </c>
      <c r="B15" s="3">
        <v>18290</v>
      </c>
      <c r="C15" s="3">
        <v>590</v>
      </c>
      <c r="D15" s="3">
        <v>249</v>
      </c>
      <c r="E15" s="3">
        <v>39</v>
      </c>
      <c r="F15" s="3">
        <v>83</v>
      </c>
      <c r="G15" s="3">
        <v>401</v>
      </c>
      <c r="H15" s="3">
        <v>59</v>
      </c>
      <c r="I15" s="3">
        <v>85</v>
      </c>
      <c r="J15" s="3">
        <v>939</v>
      </c>
      <c r="K15" s="3">
        <v>78</v>
      </c>
      <c r="L15" s="3">
        <v>92</v>
      </c>
      <c r="M15" s="4">
        <v>1.1499999999999999</v>
      </c>
      <c r="N15" s="14"/>
      <c r="AD15" s="104">
        <f t="shared" si="0"/>
        <v>3154.5333333333333</v>
      </c>
    </row>
    <row r="16" spans="1:30" x14ac:dyDescent="0.25">
      <c r="A16" s="2" t="s">
        <v>29</v>
      </c>
      <c r="B16" s="3">
        <v>14017</v>
      </c>
      <c r="C16" s="3">
        <v>467</v>
      </c>
      <c r="D16" s="3">
        <v>292</v>
      </c>
      <c r="E16" s="3">
        <v>44</v>
      </c>
      <c r="F16" s="3">
        <v>84</v>
      </c>
      <c r="G16" s="3">
        <v>313</v>
      </c>
      <c r="H16" s="3">
        <v>33</v>
      </c>
      <c r="I16" s="3">
        <v>91</v>
      </c>
      <c r="J16" s="3">
        <v>687</v>
      </c>
      <c r="K16" s="3">
        <v>61</v>
      </c>
      <c r="L16" s="3">
        <v>91</v>
      </c>
      <c r="M16" s="4">
        <v>1.64</v>
      </c>
      <c r="N16" s="14"/>
      <c r="AD16" s="104">
        <f t="shared" si="0"/>
        <v>1948.9466666666667</v>
      </c>
    </row>
    <row r="17" spans="1:30" x14ac:dyDescent="0.25">
      <c r="A17" s="2" t="s">
        <v>30</v>
      </c>
      <c r="B17" s="3">
        <v>18733</v>
      </c>
      <c r="C17" s="3">
        <v>604</v>
      </c>
      <c r="D17" s="3">
        <v>301</v>
      </c>
      <c r="E17" s="3">
        <v>21</v>
      </c>
      <c r="F17" s="3">
        <v>93</v>
      </c>
      <c r="G17" s="3">
        <v>344</v>
      </c>
      <c r="H17" s="3">
        <v>21</v>
      </c>
      <c r="I17" s="3">
        <v>95</v>
      </c>
      <c r="J17" s="3">
        <v>762</v>
      </c>
      <c r="K17" s="3">
        <v>39</v>
      </c>
      <c r="L17" s="3">
        <v>92</v>
      </c>
      <c r="M17" s="4">
        <v>1.36</v>
      </c>
      <c r="N17" s="14"/>
      <c r="AD17" s="104">
        <f t="shared" si="0"/>
        <v>2770.3466666666668</v>
      </c>
    </row>
    <row r="18" spans="1:30" x14ac:dyDescent="0.25">
      <c r="A18" s="2" t="s">
        <v>31</v>
      </c>
      <c r="B18" s="3">
        <v>17141</v>
      </c>
      <c r="C18" s="3">
        <v>571</v>
      </c>
      <c r="D18" s="3">
        <v>461</v>
      </c>
      <c r="E18" s="3">
        <v>60</v>
      </c>
      <c r="F18" s="3">
        <v>85</v>
      </c>
      <c r="G18" s="3">
        <v>412</v>
      </c>
      <c r="H18" s="3">
        <v>30</v>
      </c>
      <c r="I18" s="3">
        <v>93</v>
      </c>
      <c r="J18" s="3">
        <v>838</v>
      </c>
      <c r="K18" s="3">
        <v>66</v>
      </c>
      <c r="L18" s="3">
        <v>92</v>
      </c>
      <c r="M18" s="4">
        <v>1.58</v>
      </c>
      <c r="N18" s="14"/>
      <c r="AD18" s="104">
        <f t="shared" si="0"/>
        <v>3136.6933333333336</v>
      </c>
    </row>
    <row r="19" spans="1:30" ht="13" thickBot="1" x14ac:dyDescent="0.3">
      <c r="A19" s="2" t="s">
        <v>32</v>
      </c>
      <c r="B19" s="3">
        <v>22623</v>
      </c>
      <c r="C19" s="3">
        <v>729</v>
      </c>
      <c r="D19" s="3">
        <v>434</v>
      </c>
      <c r="E19" s="3">
        <v>60</v>
      </c>
      <c r="F19" s="3">
        <v>85</v>
      </c>
      <c r="G19" s="3">
        <v>459</v>
      </c>
      <c r="H19" s="3">
        <v>24</v>
      </c>
      <c r="I19" s="3">
        <v>94</v>
      </c>
      <c r="J19" s="3">
        <v>872</v>
      </c>
      <c r="K19" s="3">
        <v>101</v>
      </c>
      <c r="L19" s="3">
        <v>88</v>
      </c>
      <c r="M19" s="4">
        <v>1.06</v>
      </c>
      <c r="N19" s="14"/>
      <c r="AD19" s="104">
        <f t="shared" si="0"/>
        <v>4461.4800000000005</v>
      </c>
    </row>
    <row r="20" spans="1:30" ht="13" thickTop="1" x14ac:dyDescent="0.25">
      <c r="A20" s="5" t="s">
        <v>33</v>
      </c>
      <c r="B20" s="6">
        <f>SUM(B13:B19)</f>
        <v>125541</v>
      </c>
      <c r="C20" s="6">
        <f t="shared" ref="C20:J20" si="1">SUM(C13:C19)</f>
        <v>4117</v>
      </c>
      <c r="D20" s="6">
        <f t="shared" si="1"/>
        <v>2332</v>
      </c>
      <c r="E20" s="6">
        <f>SUM(E13:E19)</f>
        <v>269</v>
      </c>
      <c r="F20" s="6">
        <f>SUM(F13:F19)</f>
        <v>616</v>
      </c>
      <c r="G20" s="6">
        <f>SUM(G13:G19)</f>
        <v>2497</v>
      </c>
      <c r="H20" s="6">
        <f>SUM(H13:H19)</f>
        <v>232</v>
      </c>
      <c r="I20" s="6">
        <f>SUM(I13:I19)</f>
        <v>637</v>
      </c>
      <c r="J20" s="6">
        <f t="shared" si="1"/>
        <v>5945</v>
      </c>
      <c r="K20" s="6">
        <f>SUM(K13:K19)</f>
        <v>386</v>
      </c>
      <c r="L20" s="6">
        <f>SUM(L13:L19)</f>
        <v>550</v>
      </c>
      <c r="M20" s="6">
        <f>SUM(M13:M19)</f>
        <v>9.6</v>
      </c>
      <c r="N20" s="13"/>
      <c r="AD20" s="101"/>
    </row>
    <row r="21" spans="1:30" ht="13" thickBot="1" x14ac:dyDescent="0.3">
      <c r="A21" s="7" t="s">
        <v>34</v>
      </c>
      <c r="B21" s="8">
        <f>B20/7</f>
        <v>17934.428571428572</v>
      </c>
      <c r="C21" s="8">
        <f t="shared" ref="C21:J21" si="2">C20/7</f>
        <v>588.14285714285711</v>
      </c>
      <c r="D21" s="8">
        <f t="shared" si="2"/>
        <v>333.14285714285717</v>
      </c>
      <c r="E21" s="8">
        <f>E20/7</f>
        <v>38.428571428571431</v>
      </c>
      <c r="F21" s="8">
        <f>F20/7</f>
        <v>88</v>
      </c>
      <c r="G21" s="8">
        <f>G20/7</f>
        <v>356.71428571428572</v>
      </c>
      <c r="H21" s="8">
        <f>H20/7</f>
        <v>33.142857142857146</v>
      </c>
      <c r="I21" s="8">
        <f>I20/7</f>
        <v>91</v>
      </c>
      <c r="J21" s="8">
        <f t="shared" si="2"/>
        <v>849.28571428571433</v>
      </c>
      <c r="K21" s="8">
        <f>K20/7</f>
        <v>55.142857142857146</v>
      </c>
      <c r="L21" s="8">
        <f>L20/7</f>
        <v>78.571428571428569</v>
      </c>
      <c r="M21" s="23">
        <f>M20/7</f>
        <v>1.3714285714285714</v>
      </c>
      <c r="N21" s="13"/>
      <c r="AD21" s="102">
        <f>AVERAGE(AD8:AD19)</f>
        <v>1657.5822222222223</v>
      </c>
    </row>
    <row r="22" spans="1:30" ht="13" thickTop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3"/>
    </row>
    <row r="23" spans="1:30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3"/>
    </row>
    <row r="24" spans="1:30" ht="13" x14ac:dyDescent="0.3">
      <c r="A24" s="1"/>
    </row>
    <row r="25" spans="1:30" ht="13" thickBot="1" x14ac:dyDescent="0.3"/>
    <row r="26" spans="1:30" ht="13" thickTop="1" x14ac:dyDescent="0.25">
      <c r="A26" s="18" t="s">
        <v>5</v>
      </c>
      <c r="B26" s="19" t="s">
        <v>6</v>
      </c>
      <c r="C26" s="19" t="s">
        <v>6</v>
      </c>
      <c r="D26" s="19" t="s">
        <v>7</v>
      </c>
      <c r="E26" s="19" t="s">
        <v>8</v>
      </c>
      <c r="F26" s="19" t="s">
        <v>2</v>
      </c>
      <c r="G26" s="19" t="s">
        <v>9</v>
      </c>
      <c r="H26" s="19" t="s">
        <v>10</v>
      </c>
      <c r="I26" s="19" t="s">
        <v>3</v>
      </c>
      <c r="J26" s="19" t="s">
        <v>11</v>
      </c>
      <c r="K26" s="19" t="s">
        <v>12</v>
      </c>
      <c r="L26" s="19" t="s">
        <v>13</v>
      </c>
      <c r="M26" s="20" t="s">
        <v>14</v>
      </c>
      <c r="N26" s="21"/>
      <c r="AD26" s="78" t="s">
        <v>131</v>
      </c>
    </row>
    <row r="27" spans="1:30" ht="13" thickBot="1" x14ac:dyDescent="0.3">
      <c r="A27" s="15" t="s">
        <v>35</v>
      </c>
      <c r="B27" s="16" t="s">
        <v>16</v>
      </c>
      <c r="C27" s="17" t="s">
        <v>17</v>
      </c>
      <c r="D27" s="16" t="s">
        <v>18</v>
      </c>
      <c r="E27" s="16" t="s">
        <v>18</v>
      </c>
      <c r="F27" s="16" t="s">
        <v>19</v>
      </c>
      <c r="G27" s="16" t="s">
        <v>18</v>
      </c>
      <c r="H27" s="16" t="s">
        <v>18</v>
      </c>
      <c r="I27" s="16" t="s">
        <v>19</v>
      </c>
      <c r="J27" s="16" t="s">
        <v>18</v>
      </c>
      <c r="K27" s="16" t="s">
        <v>18</v>
      </c>
      <c r="L27" s="16" t="s">
        <v>19</v>
      </c>
      <c r="M27" s="17" t="s">
        <v>20</v>
      </c>
      <c r="N27" s="21"/>
      <c r="AD27" s="103" t="s">
        <v>132</v>
      </c>
    </row>
    <row r="28" spans="1:30" ht="13" thickTop="1" x14ac:dyDescent="0.25">
      <c r="A28" s="2" t="s">
        <v>21</v>
      </c>
      <c r="B28" s="3">
        <v>24649</v>
      </c>
      <c r="C28" s="3">
        <v>795</v>
      </c>
      <c r="D28" s="3">
        <v>396</v>
      </c>
      <c r="E28" s="3">
        <v>66</v>
      </c>
      <c r="F28" s="3">
        <v>83</v>
      </c>
      <c r="G28" s="3">
        <v>326</v>
      </c>
      <c r="H28" s="3">
        <v>41</v>
      </c>
      <c r="I28" s="3">
        <v>87</v>
      </c>
      <c r="J28" s="3">
        <v>912</v>
      </c>
      <c r="K28" s="3">
        <v>151</v>
      </c>
      <c r="L28" s="3">
        <v>82</v>
      </c>
      <c r="M28" s="4">
        <v>0.93</v>
      </c>
      <c r="N28" s="14"/>
      <c r="AD28" s="104">
        <f>(0.8*C28*G28)/60</f>
        <v>3455.6</v>
      </c>
    </row>
    <row r="29" spans="1:30" x14ac:dyDescent="0.25">
      <c r="A29" s="2" t="s">
        <v>22</v>
      </c>
      <c r="B29" s="3">
        <v>22303</v>
      </c>
      <c r="C29" s="3">
        <v>769</v>
      </c>
      <c r="D29" s="3">
        <v>594</v>
      </c>
      <c r="E29" s="3">
        <v>85</v>
      </c>
      <c r="F29" s="3">
        <v>78</v>
      </c>
      <c r="G29" s="3">
        <v>681</v>
      </c>
      <c r="H29" s="3">
        <v>38</v>
      </c>
      <c r="I29" s="3">
        <v>91</v>
      </c>
      <c r="J29" s="3">
        <v>1803</v>
      </c>
      <c r="K29" s="3">
        <v>159</v>
      </c>
      <c r="L29" s="3">
        <v>81</v>
      </c>
      <c r="M29" s="4">
        <v>0.95</v>
      </c>
      <c r="N29" s="14"/>
      <c r="AD29" s="104">
        <f t="shared" ref="AD29:AD39" si="3">(0.8*C29*G29)/60</f>
        <v>6982.52</v>
      </c>
    </row>
    <row r="30" spans="1:30" x14ac:dyDescent="0.25">
      <c r="A30" s="2" t="s">
        <v>23</v>
      </c>
      <c r="B30" s="3">
        <v>23863</v>
      </c>
      <c r="C30" s="3">
        <v>770</v>
      </c>
      <c r="D30" s="3">
        <v>633</v>
      </c>
      <c r="E30" s="3">
        <v>80</v>
      </c>
      <c r="F30" s="3">
        <v>81</v>
      </c>
      <c r="G30" s="3">
        <v>503</v>
      </c>
      <c r="H30" s="3">
        <v>42</v>
      </c>
      <c r="I30" s="3">
        <v>91</v>
      </c>
      <c r="J30" s="3">
        <v>1392</v>
      </c>
      <c r="K30" s="3">
        <v>191</v>
      </c>
      <c r="L30" s="3">
        <v>82</v>
      </c>
      <c r="M30" s="4">
        <v>0.89</v>
      </c>
      <c r="N30" s="14"/>
      <c r="AD30" s="104">
        <f t="shared" si="3"/>
        <v>5164.1333333333332</v>
      </c>
    </row>
    <row r="31" spans="1:30" x14ac:dyDescent="0.25">
      <c r="A31" s="2" t="s">
        <v>24</v>
      </c>
      <c r="B31" s="3">
        <v>24638</v>
      </c>
      <c r="C31" s="3">
        <v>821</v>
      </c>
      <c r="D31" s="3">
        <v>460</v>
      </c>
      <c r="E31" s="3">
        <v>85</v>
      </c>
      <c r="F31" s="3">
        <v>79</v>
      </c>
      <c r="G31" s="3">
        <v>450</v>
      </c>
      <c r="H31" s="3">
        <v>47</v>
      </c>
      <c r="I31" s="3">
        <v>87</v>
      </c>
      <c r="J31" s="3">
        <v>975</v>
      </c>
      <c r="K31" s="3">
        <v>192</v>
      </c>
      <c r="L31" s="3">
        <v>77</v>
      </c>
      <c r="M31" s="4">
        <v>0.87</v>
      </c>
      <c r="N31" s="14"/>
      <c r="AD31" s="104">
        <f t="shared" si="3"/>
        <v>4926.0000000000009</v>
      </c>
    </row>
    <row r="32" spans="1:30" x14ac:dyDescent="0.25">
      <c r="A32" s="2" t="s">
        <v>25</v>
      </c>
      <c r="B32" s="3">
        <v>24801</v>
      </c>
      <c r="C32" s="3">
        <v>800</v>
      </c>
      <c r="D32" s="3">
        <v>349</v>
      </c>
      <c r="E32" s="3">
        <v>51</v>
      </c>
      <c r="F32" s="3">
        <v>81</v>
      </c>
      <c r="G32" s="3">
        <v>329</v>
      </c>
      <c r="H32" s="3">
        <v>31</v>
      </c>
      <c r="I32" s="3">
        <v>90</v>
      </c>
      <c r="J32" s="3">
        <v>641</v>
      </c>
      <c r="K32" s="3">
        <v>122</v>
      </c>
      <c r="L32" s="3">
        <v>80</v>
      </c>
      <c r="M32" s="4">
        <v>0.89</v>
      </c>
      <c r="N32" s="14"/>
      <c r="AD32" s="104">
        <f t="shared" si="3"/>
        <v>3509.3333333333335</v>
      </c>
    </row>
    <row r="33" spans="1:30" x14ac:dyDescent="0.25">
      <c r="A33" s="2" t="s">
        <v>26</v>
      </c>
      <c r="B33" s="3">
        <v>24442</v>
      </c>
      <c r="C33" s="3">
        <v>815</v>
      </c>
      <c r="D33" s="3">
        <v>352</v>
      </c>
      <c r="E33" s="3">
        <v>46</v>
      </c>
      <c r="F33" s="3">
        <v>81</v>
      </c>
      <c r="G33" s="3">
        <v>267</v>
      </c>
      <c r="H33" s="3">
        <v>17</v>
      </c>
      <c r="I33" s="3">
        <v>94</v>
      </c>
      <c r="J33" s="3">
        <v>652</v>
      </c>
      <c r="K33" s="3">
        <v>71</v>
      </c>
      <c r="L33" s="3">
        <v>87</v>
      </c>
      <c r="M33" s="4">
        <v>0.83</v>
      </c>
      <c r="N33" s="14"/>
      <c r="AD33" s="104">
        <f t="shared" si="3"/>
        <v>2901.4</v>
      </c>
    </row>
    <row r="34" spans="1:30" x14ac:dyDescent="0.25">
      <c r="A34" s="2" t="s">
        <v>27</v>
      </c>
      <c r="B34" s="3">
        <v>21672</v>
      </c>
      <c r="C34" s="3">
        <v>699</v>
      </c>
      <c r="D34" s="3">
        <v>527</v>
      </c>
      <c r="E34" s="3">
        <v>46</v>
      </c>
      <c r="F34" s="3">
        <v>88</v>
      </c>
      <c r="G34" s="3">
        <v>284</v>
      </c>
      <c r="H34" s="3">
        <v>23</v>
      </c>
      <c r="I34" s="3">
        <v>92</v>
      </c>
      <c r="J34" s="3">
        <v>592</v>
      </c>
      <c r="K34" s="3">
        <v>68</v>
      </c>
      <c r="L34" s="3">
        <v>88</v>
      </c>
      <c r="M34" s="4">
        <v>0.98</v>
      </c>
      <c r="N34" s="14"/>
      <c r="AD34" s="104">
        <f t="shared" si="3"/>
        <v>2646.88</v>
      </c>
    </row>
    <row r="35" spans="1:30" x14ac:dyDescent="0.25">
      <c r="A35" s="2" t="s">
        <v>28</v>
      </c>
      <c r="B35" s="3">
        <v>19170</v>
      </c>
      <c r="C35" s="3">
        <v>618</v>
      </c>
      <c r="D35" s="3">
        <v>180</v>
      </c>
      <c r="E35" s="3">
        <v>23</v>
      </c>
      <c r="F35" s="3">
        <v>84</v>
      </c>
      <c r="G35" s="3">
        <v>356</v>
      </c>
      <c r="H35" s="3">
        <v>17</v>
      </c>
      <c r="I35" s="3">
        <v>95</v>
      </c>
      <c r="J35" s="3">
        <v>785</v>
      </c>
      <c r="K35" s="3">
        <v>84</v>
      </c>
      <c r="L35" s="3">
        <v>87</v>
      </c>
      <c r="M35" s="4">
        <v>1.34</v>
      </c>
      <c r="N35" s="14"/>
      <c r="AD35" s="104">
        <f t="shared" si="3"/>
        <v>2933.4400000000005</v>
      </c>
    </row>
    <row r="36" spans="1:30" x14ac:dyDescent="0.25">
      <c r="A36" s="2" t="s">
        <v>29</v>
      </c>
      <c r="B36" s="3">
        <v>19092</v>
      </c>
      <c r="C36" s="3">
        <v>636</v>
      </c>
      <c r="D36" s="3">
        <v>327</v>
      </c>
      <c r="E36" s="3">
        <v>22</v>
      </c>
      <c r="F36" s="3">
        <v>93</v>
      </c>
      <c r="G36" s="3">
        <v>204</v>
      </c>
      <c r="H36" s="3">
        <v>9</v>
      </c>
      <c r="I36" s="3">
        <v>95</v>
      </c>
      <c r="J36" s="3">
        <v>634</v>
      </c>
      <c r="K36" s="3">
        <v>50</v>
      </c>
      <c r="L36" s="3">
        <v>92</v>
      </c>
      <c r="M36" s="4">
        <v>1.37</v>
      </c>
      <c r="N36" s="14"/>
      <c r="AD36" s="104">
        <f t="shared" si="3"/>
        <v>1729.9199999999998</v>
      </c>
    </row>
    <row r="37" spans="1:30" x14ac:dyDescent="0.25">
      <c r="A37" s="2" t="s">
        <v>30</v>
      </c>
      <c r="B37" s="3">
        <v>17734</v>
      </c>
      <c r="C37" s="3">
        <v>572</v>
      </c>
      <c r="D37" s="3">
        <v>575</v>
      </c>
      <c r="E37" s="3">
        <v>36</v>
      </c>
      <c r="F37" s="3">
        <v>90</v>
      </c>
      <c r="G37" s="3">
        <v>253</v>
      </c>
      <c r="H37" s="3">
        <v>18</v>
      </c>
      <c r="I37" s="3">
        <v>93</v>
      </c>
      <c r="J37" s="3">
        <v>673</v>
      </c>
      <c r="K37" s="3">
        <v>59</v>
      </c>
      <c r="L37" s="3">
        <v>90</v>
      </c>
      <c r="M37" s="4">
        <v>1.3</v>
      </c>
      <c r="N37" s="14"/>
      <c r="AD37" s="104">
        <f t="shared" si="3"/>
        <v>1929.5466666666666</v>
      </c>
    </row>
    <row r="38" spans="1:30" x14ac:dyDescent="0.25">
      <c r="A38" s="2" t="s">
        <v>31</v>
      </c>
      <c r="B38" s="3">
        <v>18773</v>
      </c>
      <c r="C38" s="3">
        <v>626</v>
      </c>
      <c r="D38" s="3">
        <v>343</v>
      </c>
      <c r="E38" s="3">
        <v>32</v>
      </c>
      <c r="F38" s="3">
        <v>90</v>
      </c>
      <c r="G38" s="3">
        <v>234</v>
      </c>
      <c r="H38" s="3">
        <v>15</v>
      </c>
      <c r="I38" s="3">
        <v>93</v>
      </c>
      <c r="J38" s="3">
        <v>628</v>
      </c>
      <c r="K38" s="3">
        <v>92</v>
      </c>
      <c r="L38" s="3">
        <v>85</v>
      </c>
      <c r="M38" s="4">
        <v>0.99</v>
      </c>
      <c r="N38" s="14"/>
      <c r="AD38" s="104">
        <f t="shared" si="3"/>
        <v>1953.12</v>
      </c>
    </row>
    <row r="39" spans="1:30" ht="13" thickBot="1" x14ac:dyDescent="0.3">
      <c r="A39" s="2" t="s">
        <v>32</v>
      </c>
      <c r="B39" s="3">
        <v>24568</v>
      </c>
      <c r="C39" s="3">
        <v>793</v>
      </c>
      <c r="D39" s="3">
        <v>287</v>
      </c>
      <c r="E39" s="3">
        <v>38</v>
      </c>
      <c r="F39" s="3">
        <v>86</v>
      </c>
      <c r="G39" s="3">
        <v>200</v>
      </c>
      <c r="H39" s="3">
        <v>21</v>
      </c>
      <c r="I39" s="3">
        <v>89</v>
      </c>
      <c r="J39" s="3">
        <v>483</v>
      </c>
      <c r="K39" s="3">
        <v>85</v>
      </c>
      <c r="L39" s="3">
        <v>81</v>
      </c>
      <c r="M39" s="4">
        <v>1.07</v>
      </c>
      <c r="N39" s="14"/>
      <c r="AD39" s="104">
        <f t="shared" si="3"/>
        <v>2114.666666666667</v>
      </c>
    </row>
    <row r="40" spans="1:30" ht="13" thickTop="1" x14ac:dyDescent="0.25">
      <c r="A40" s="5" t="s">
        <v>36</v>
      </c>
      <c r="B40" s="6">
        <f>SUM(B28:B39)</f>
        <v>265705</v>
      </c>
      <c r="C40" s="6">
        <f t="shared" ref="C40:J40" si="4">SUM(C28:C39)</f>
        <v>8714</v>
      </c>
      <c r="D40" s="6">
        <f t="shared" si="4"/>
        <v>5023</v>
      </c>
      <c r="E40" s="6">
        <f>SUM(E28:E39)</f>
        <v>610</v>
      </c>
      <c r="F40" s="6">
        <f>SUM(F28:F39)</f>
        <v>1014</v>
      </c>
      <c r="G40" s="6">
        <f>SUM(G28:G39)</f>
        <v>4087</v>
      </c>
      <c r="H40" s="6">
        <f>SUM(H28:H39)</f>
        <v>319</v>
      </c>
      <c r="I40" s="6">
        <f>SUM(I28:I39)</f>
        <v>1097</v>
      </c>
      <c r="J40" s="6">
        <f t="shared" si="4"/>
        <v>10170</v>
      </c>
      <c r="K40" s="6">
        <f>SUM(K28:K39)</f>
        <v>1324</v>
      </c>
      <c r="L40" s="6">
        <f>SUM(L28:L39)</f>
        <v>1012</v>
      </c>
      <c r="M40" s="6">
        <f>SUM(M28:M39)</f>
        <v>12.410000000000002</v>
      </c>
      <c r="N40" s="13"/>
      <c r="AD40" s="101"/>
    </row>
    <row r="41" spans="1:30" ht="13" thickBot="1" x14ac:dyDescent="0.3">
      <c r="A41" s="7" t="s">
        <v>37</v>
      </c>
      <c r="B41" s="8">
        <f>AVERAGE(B28:B39)</f>
        <v>22142.083333333332</v>
      </c>
      <c r="C41" s="8">
        <f t="shared" ref="C41:J41" si="5">AVERAGE(C28:C39)</f>
        <v>726.16666666666663</v>
      </c>
      <c r="D41" s="8">
        <f t="shared" si="5"/>
        <v>418.58333333333331</v>
      </c>
      <c r="E41" s="8">
        <f>AVERAGE(E28:E39)</f>
        <v>50.833333333333336</v>
      </c>
      <c r="F41" s="8">
        <f>AVERAGE(F28:F39)</f>
        <v>84.5</v>
      </c>
      <c r="G41" s="8">
        <f>AVERAGE(G28:G39)</f>
        <v>340.58333333333331</v>
      </c>
      <c r="H41" s="8">
        <f>AVERAGE(H28:H39)</f>
        <v>26.583333333333332</v>
      </c>
      <c r="I41" s="8">
        <f>AVERAGE(I28:I39)</f>
        <v>91.416666666666671</v>
      </c>
      <c r="J41" s="8">
        <f t="shared" si="5"/>
        <v>847.5</v>
      </c>
      <c r="K41" s="8">
        <f>AVERAGE(K28:K39)</f>
        <v>110.33333333333333</v>
      </c>
      <c r="L41" s="8">
        <f>AVERAGE(L28:L39)</f>
        <v>84.333333333333329</v>
      </c>
      <c r="M41" s="23">
        <f>AVERAGE(M28:M39)</f>
        <v>1.0341666666666669</v>
      </c>
      <c r="N41" s="13"/>
      <c r="AD41" s="102">
        <f>AVERAGE(AD28:AD39)</f>
        <v>3353.8800000000006</v>
      </c>
    </row>
    <row r="42" spans="1:30" ht="13" thickTop="1" x14ac:dyDescent="0.25"/>
    <row r="46" spans="1:30" ht="13" thickBot="1" x14ac:dyDescent="0.3"/>
    <row r="47" spans="1:30" ht="13" thickTop="1" x14ac:dyDescent="0.25">
      <c r="A47" s="18" t="s">
        <v>5</v>
      </c>
      <c r="B47" s="19" t="s">
        <v>6</v>
      </c>
      <c r="C47" s="19" t="s">
        <v>6</v>
      </c>
      <c r="D47" s="19" t="s">
        <v>7</v>
      </c>
      <c r="E47" s="19" t="s">
        <v>8</v>
      </c>
      <c r="F47" s="19" t="s">
        <v>2</v>
      </c>
      <c r="G47" s="19" t="s">
        <v>9</v>
      </c>
      <c r="H47" s="19" t="s">
        <v>10</v>
      </c>
      <c r="I47" s="19" t="s">
        <v>3</v>
      </c>
      <c r="J47" s="19" t="s">
        <v>11</v>
      </c>
      <c r="K47" s="19" t="s">
        <v>12</v>
      </c>
      <c r="L47" s="19" t="s">
        <v>13</v>
      </c>
      <c r="M47" s="24" t="s">
        <v>38</v>
      </c>
      <c r="N47" s="20" t="s">
        <v>14</v>
      </c>
      <c r="AD47" s="78" t="s">
        <v>131</v>
      </c>
    </row>
    <row r="48" spans="1:30" ht="13" thickBot="1" x14ac:dyDescent="0.3">
      <c r="A48" s="15" t="s">
        <v>39</v>
      </c>
      <c r="B48" s="16" t="s">
        <v>16</v>
      </c>
      <c r="C48" s="17" t="s">
        <v>17</v>
      </c>
      <c r="D48" s="16" t="s">
        <v>18</v>
      </c>
      <c r="E48" s="16" t="s">
        <v>18</v>
      </c>
      <c r="F48" s="16" t="s">
        <v>19</v>
      </c>
      <c r="G48" s="16" t="s">
        <v>18</v>
      </c>
      <c r="H48" s="16" t="s">
        <v>18</v>
      </c>
      <c r="I48" s="16" t="s">
        <v>19</v>
      </c>
      <c r="J48" s="16" t="s">
        <v>18</v>
      </c>
      <c r="K48" s="16" t="s">
        <v>18</v>
      </c>
      <c r="L48" s="16" t="s">
        <v>19</v>
      </c>
      <c r="M48" s="25" t="s">
        <v>40</v>
      </c>
      <c r="N48" s="17" t="s">
        <v>20</v>
      </c>
      <c r="AD48" s="103" t="s">
        <v>132</v>
      </c>
    </row>
    <row r="49" spans="1:30" ht="13" thickTop="1" x14ac:dyDescent="0.25">
      <c r="A49" s="2" t="s">
        <v>21</v>
      </c>
      <c r="B49" s="3">
        <v>22655</v>
      </c>
      <c r="C49" s="3">
        <v>731</v>
      </c>
      <c r="D49" s="3">
        <v>383</v>
      </c>
      <c r="E49" s="3">
        <v>38</v>
      </c>
      <c r="F49" s="3">
        <v>89</v>
      </c>
      <c r="G49" s="3">
        <v>279</v>
      </c>
      <c r="H49" s="3">
        <v>25</v>
      </c>
      <c r="I49" s="3">
        <v>91</v>
      </c>
      <c r="J49" s="3">
        <v>657</v>
      </c>
      <c r="K49" s="3">
        <v>109</v>
      </c>
      <c r="L49" s="3">
        <v>83</v>
      </c>
      <c r="M49" s="29">
        <v>26188</v>
      </c>
      <c r="N49" s="4">
        <f t="shared" ref="N49:N60" si="6">M49/B49</f>
        <v>1.1559479143676892</v>
      </c>
      <c r="AD49" s="104">
        <f>(0.8*C49*G49)/60</f>
        <v>2719.32</v>
      </c>
    </row>
    <row r="50" spans="1:30" x14ac:dyDescent="0.25">
      <c r="A50" s="2" t="s">
        <v>22</v>
      </c>
      <c r="B50" s="3">
        <v>18763</v>
      </c>
      <c r="C50" s="3">
        <v>670</v>
      </c>
      <c r="D50" s="3">
        <v>290</v>
      </c>
      <c r="E50" s="3">
        <v>33</v>
      </c>
      <c r="F50" s="3">
        <v>84</v>
      </c>
      <c r="G50" s="3">
        <v>230</v>
      </c>
      <c r="H50" s="3">
        <v>22</v>
      </c>
      <c r="I50" s="3">
        <v>90</v>
      </c>
      <c r="J50" s="3">
        <v>560</v>
      </c>
      <c r="K50" s="3">
        <v>93</v>
      </c>
      <c r="L50" s="3">
        <v>83</v>
      </c>
      <c r="M50" s="29">
        <v>23964</v>
      </c>
      <c r="N50" s="4">
        <f t="shared" si="6"/>
        <v>1.2771944784949103</v>
      </c>
      <c r="AD50" s="104">
        <f t="shared" ref="AD50:AD60" si="7">(0.8*C50*G50)/60</f>
        <v>2054.6666666666665</v>
      </c>
    </row>
    <row r="51" spans="1:30" x14ac:dyDescent="0.25">
      <c r="A51" s="2" t="s">
        <v>23</v>
      </c>
      <c r="B51" s="3">
        <v>19794</v>
      </c>
      <c r="C51" s="3">
        <v>639</v>
      </c>
      <c r="D51" s="3">
        <v>317</v>
      </c>
      <c r="E51" s="3">
        <v>57</v>
      </c>
      <c r="F51" s="3">
        <v>82</v>
      </c>
      <c r="G51" s="3">
        <v>261</v>
      </c>
      <c r="H51" s="3">
        <v>34</v>
      </c>
      <c r="I51" s="3">
        <v>87</v>
      </c>
      <c r="J51" s="3">
        <v>632</v>
      </c>
      <c r="K51" s="3">
        <v>102</v>
      </c>
      <c r="L51" s="3">
        <v>84</v>
      </c>
      <c r="M51" s="29">
        <v>25257</v>
      </c>
      <c r="N51" s="4">
        <f t="shared" si="6"/>
        <v>1.2759927250682024</v>
      </c>
      <c r="AD51" s="104">
        <f t="shared" si="7"/>
        <v>2223.7200000000003</v>
      </c>
    </row>
    <row r="52" spans="1:30" x14ac:dyDescent="0.25">
      <c r="A52" s="2" t="s">
        <v>24</v>
      </c>
      <c r="B52" s="3">
        <v>16794</v>
      </c>
      <c r="C52" s="3">
        <v>560</v>
      </c>
      <c r="D52" s="3">
        <v>616</v>
      </c>
      <c r="E52" s="3">
        <v>76</v>
      </c>
      <c r="F52" s="3">
        <v>84</v>
      </c>
      <c r="G52" s="3">
        <v>397</v>
      </c>
      <c r="H52" s="3">
        <v>31</v>
      </c>
      <c r="I52" s="3">
        <v>92</v>
      </c>
      <c r="J52" s="3">
        <v>834</v>
      </c>
      <c r="K52" s="3">
        <v>125</v>
      </c>
      <c r="L52" s="3">
        <v>84</v>
      </c>
      <c r="M52" s="29">
        <v>23182</v>
      </c>
      <c r="N52" s="4">
        <f t="shared" si="6"/>
        <v>1.3803739430749078</v>
      </c>
      <c r="AD52" s="104">
        <f t="shared" si="7"/>
        <v>2964.2666666666669</v>
      </c>
    </row>
    <row r="53" spans="1:30" x14ac:dyDescent="0.25">
      <c r="A53" s="2" t="s">
        <v>25</v>
      </c>
      <c r="B53" s="3">
        <v>16378</v>
      </c>
      <c r="C53" s="3">
        <v>528</v>
      </c>
      <c r="D53" s="3">
        <v>481</v>
      </c>
      <c r="E53" s="3">
        <v>50</v>
      </c>
      <c r="F53" s="3">
        <v>87</v>
      </c>
      <c r="G53" s="3">
        <v>427</v>
      </c>
      <c r="H53" s="3">
        <v>31</v>
      </c>
      <c r="I53" s="3">
        <v>92</v>
      </c>
      <c r="J53" s="3">
        <v>1117</v>
      </c>
      <c r="K53" s="3">
        <v>131</v>
      </c>
      <c r="L53" s="3">
        <v>87</v>
      </c>
      <c r="M53" s="29">
        <v>25693</v>
      </c>
      <c r="N53" s="4">
        <f t="shared" si="6"/>
        <v>1.5687507632189523</v>
      </c>
      <c r="AD53" s="104">
        <f t="shared" si="7"/>
        <v>3006.0800000000004</v>
      </c>
    </row>
    <row r="54" spans="1:30" x14ac:dyDescent="0.25">
      <c r="A54" s="2" t="s">
        <v>26</v>
      </c>
      <c r="B54" s="3">
        <v>17119</v>
      </c>
      <c r="C54" s="3">
        <v>571</v>
      </c>
      <c r="D54" s="3">
        <v>477</v>
      </c>
      <c r="E54" s="3">
        <v>36</v>
      </c>
      <c r="F54" s="3">
        <v>92</v>
      </c>
      <c r="G54" s="3">
        <v>293</v>
      </c>
      <c r="H54" s="3">
        <v>23</v>
      </c>
      <c r="I54" s="3">
        <v>92</v>
      </c>
      <c r="J54" s="3">
        <v>688</v>
      </c>
      <c r="K54" s="3">
        <v>97</v>
      </c>
      <c r="L54" s="3">
        <v>86</v>
      </c>
      <c r="M54" s="29">
        <v>26519</v>
      </c>
      <c r="N54" s="4">
        <f t="shared" si="6"/>
        <v>1.5490974940125006</v>
      </c>
      <c r="AD54" s="104">
        <f t="shared" si="7"/>
        <v>2230.7066666666665</v>
      </c>
    </row>
    <row r="55" spans="1:30" x14ac:dyDescent="0.25">
      <c r="A55" s="2" t="s">
        <v>27</v>
      </c>
      <c r="B55" s="3">
        <v>14530</v>
      </c>
      <c r="C55" s="3">
        <v>469</v>
      </c>
      <c r="D55" s="3">
        <v>469</v>
      </c>
      <c r="E55" s="3">
        <v>51</v>
      </c>
      <c r="F55" s="3">
        <v>87</v>
      </c>
      <c r="G55" s="3">
        <v>263</v>
      </c>
      <c r="H55" s="3">
        <v>17</v>
      </c>
      <c r="I55" s="3">
        <v>91</v>
      </c>
      <c r="J55" s="3">
        <v>662</v>
      </c>
      <c r="K55" s="3">
        <v>99</v>
      </c>
      <c r="L55" s="3">
        <v>79</v>
      </c>
      <c r="M55" s="29">
        <v>18475</v>
      </c>
      <c r="N55" s="4">
        <f t="shared" si="6"/>
        <v>1.2715072264280798</v>
      </c>
      <c r="AD55" s="104">
        <f t="shared" si="7"/>
        <v>1644.6266666666668</v>
      </c>
    </row>
    <row r="56" spans="1:30" x14ac:dyDescent="0.25">
      <c r="A56" s="2" t="s">
        <v>28</v>
      </c>
      <c r="B56" s="3">
        <v>17761</v>
      </c>
      <c r="C56" s="3">
        <v>573</v>
      </c>
      <c r="D56" s="3">
        <v>346</v>
      </c>
      <c r="E56" s="3">
        <v>59</v>
      </c>
      <c r="F56" s="3">
        <v>82</v>
      </c>
      <c r="G56" s="3">
        <v>337</v>
      </c>
      <c r="H56" s="3">
        <v>19</v>
      </c>
      <c r="I56" s="3">
        <v>94</v>
      </c>
      <c r="J56" s="3">
        <v>588</v>
      </c>
      <c r="K56" s="3">
        <v>102</v>
      </c>
      <c r="L56" s="3">
        <v>82</v>
      </c>
      <c r="M56" s="29">
        <v>18011</v>
      </c>
      <c r="N56" s="4">
        <f t="shared" si="6"/>
        <v>1.01407578402117</v>
      </c>
      <c r="AD56" s="104">
        <f t="shared" si="7"/>
        <v>2574.6800000000003</v>
      </c>
    </row>
    <row r="57" spans="1:30" x14ac:dyDescent="0.25">
      <c r="A57" s="2" t="s">
        <v>29</v>
      </c>
      <c r="B57" s="3">
        <v>16712</v>
      </c>
      <c r="C57" s="3">
        <v>557</v>
      </c>
      <c r="D57" s="3">
        <v>526</v>
      </c>
      <c r="E57" s="3">
        <v>34</v>
      </c>
      <c r="F57" s="3">
        <v>93</v>
      </c>
      <c r="G57" s="3">
        <v>336</v>
      </c>
      <c r="H57" s="3">
        <v>14</v>
      </c>
      <c r="I57" s="3">
        <v>95</v>
      </c>
      <c r="J57" s="3">
        <v>750</v>
      </c>
      <c r="K57" s="3">
        <v>58</v>
      </c>
      <c r="L57" s="3">
        <v>92</v>
      </c>
      <c r="M57" s="29">
        <v>19566</v>
      </c>
      <c r="N57" s="4">
        <f t="shared" si="6"/>
        <v>1.1707754906653902</v>
      </c>
      <c r="AD57" s="104">
        <f t="shared" si="7"/>
        <v>2495.36</v>
      </c>
    </row>
    <row r="58" spans="1:30" x14ac:dyDescent="0.25">
      <c r="A58" s="2" t="s">
        <v>30</v>
      </c>
      <c r="B58" s="3">
        <v>21257</v>
      </c>
      <c r="C58" s="3">
        <v>686</v>
      </c>
      <c r="D58" s="3">
        <v>689</v>
      </c>
      <c r="E58" s="3">
        <v>24</v>
      </c>
      <c r="F58" s="3">
        <v>95</v>
      </c>
      <c r="G58" s="3">
        <v>150</v>
      </c>
      <c r="H58" s="3">
        <v>13</v>
      </c>
      <c r="I58" s="3">
        <v>91</v>
      </c>
      <c r="J58" s="3">
        <v>831</v>
      </c>
      <c r="K58" s="3">
        <v>74</v>
      </c>
      <c r="L58" s="3">
        <v>90</v>
      </c>
      <c r="M58" s="29">
        <v>18659</v>
      </c>
      <c r="N58" s="4">
        <f t="shared" si="6"/>
        <v>0.87778143670320363</v>
      </c>
      <c r="AD58" s="104">
        <f t="shared" si="7"/>
        <v>1372.0000000000002</v>
      </c>
    </row>
    <row r="59" spans="1:30" x14ac:dyDescent="0.25">
      <c r="A59" s="2" t="s">
        <v>31</v>
      </c>
      <c r="B59" s="3">
        <v>20981</v>
      </c>
      <c r="C59" s="3">
        <v>699</v>
      </c>
      <c r="D59" s="3">
        <v>449</v>
      </c>
      <c r="E59" s="3">
        <v>43</v>
      </c>
      <c r="F59" s="3">
        <v>90</v>
      </c>
      <c r="G59" s="3">
        <v>368</v>
      </c>
      <c r="H59" s="3">
        <v>20</v>
      </c>
      <c r="I59" s="3">
        <v>84</v>
      </c>
      <c r="J59" s="3">
        <v>973</v>
      </c>
      <c r="K59" s="3">
        <v>88</v>
      </c>
      <c r="L59" s="3">
        <v>90</v>
      </c>
      <c r="M59" s="29">
        <v>19192</v>
      </c>
      <c r="N59" s="4">
        <f t="shared" si="6"/>
        <v>0.91473237691244458</v>
      </c>
      <c r="AD59" s="104">
        <f t="shared" si="7"/>
        <v>3429.76</v>
      </c>
    </row>
    <row r="60" spans="1:30" ht="13" thickBot="1" x14ac:dyDescent="0.3">
      <c r="A60" s="2" t="s">
        <v>32</v>
      </c>
      <c r="B60" s="3">
        <v>21282</v>
      </c>
      <c r="C60" s="3">
        <v>687</v>
      </c>
      <c r="D60" s="3">
        <v>366</v>
      </c>
      <c r="E60" s="3">
        <v>50</v>
      </c>
      <c r="F60" s="3">
        <v>86</v>
      </c>
      <c r="G60" s="3">
        <v>320</v>
      </c>
      <c r="H60" s="3">
        <v>27</v>
      </c>
      <c r="I60" s="3">
        <v>92</v>
      </c>
      <c r="J60" s="3">
        <v>746</v>
      </c>
      <c r="K60" s="3">
        <v>168</v>
      </c>
      <c r="L60" s="3">
        <v>77</v>
      </c>
      <c r="M60" s="29">
        <v>23861</v>
      </c>
      <c r="N60" s="4">
        <f t="shared" si="6"/>
        <v>1.121182219716192</v>
      </c>
      <c r="AD60" s="104">
        <f t="shared" si="7"/>
        <v>2931.2</v>
      </c>
    </row>
    <row r="61" spans="1:30" ht="13" thickTop="1" x14ac:dyDescent="0.25">
      <c r="A61" s="5" t="s">
        <v>41</v>
      </c>
      <c r="B61" s="6">
        <f t="shared" ref="B61:J61" si="8">SUM(B49:B60)</f>
        <v>224026</v>
      </c>
      <c r="C61" s="6">
        <f t="shared" si="8"/>
        <v>7370</v>
      </c>
      <c r="D61" s="6">
        <f t="shared" si="8"/>
        <v>5409</v>
      </c>
      <c r="E61" s="6">
        <f>SUM(E49:E60)</f>
        <v>551</v>
      </c>
      <c r="F61" s="6">
        <f>SUM(F49:F60)</f>
        <v>1051</v>
      </c>
      <c r="G61" s="6">
        <f>SUM(G49:G60)</f>
        <v>3661</v>
      </c>
      <c r="H61" s="6">
        <f>SUM(H49:H60)</f>
        <v>276</v>
      </c>
      <c r="I61" s="6">
        <f>SUM(I49:I60)</f>
        <v>1091</v>
      </c>
      <c r="J61" s="6">
        <f t="shared" si="8"/>
        <v>9038</v>
      </c>
      <c r="K61" s="6">
        <f>SUM(K49:K60)</f>
        <v>1246</v>
      </c>
      <c r="L61" s="6">
        <f>SUM(L49:L60)</f>
        <v>1017</v>
      </c>
      <c r="M61" s="26">
        <f>SUM(M49:M60)</f>
        <v>268567</v>
      </c>
      <c r="N61" s="28">
        <f>SUM(N49:N60)</f>
        <v>14.577411852683642</v>
      </c>
      <c r="AD61" s="101"/>
    </row>
    <row r="62" spans="1:30" ht="13" thickBot="1" x14ac:dyDescent="0.3">
      <c r="A62" s="7" t="s">
        <v>42</v>
      </c>
      <c r="B62" s="8">
        <f>AVERAGE(B49:B60)</f>
        <v>18668.833333333332</v>
      </c>
      <c r="C62" s="8">
        <f t="shared" ref="C62:J62" si="9">AVERAGE(C49:C60)</f>
        <v>614.16666666666663</v>
      </c>
      <c r="D62" s="8">
        <f t="shared" si="9"/>
        <v>450.75</v>
      </c>
      <c r="E62" s="8">
        <f>AVERAGE(E49:E60)</f>
        <v>45.916666666666664</v>
      </c>
      <c r="F62" s="8">
        <f>AVERAGE(F49:F60)</f>
        <v>87.583333333333329</v>
      </c>
      <c r="G62" s="8">
        <f>AVERAGE(G49:G60)</f>
        <v>305.08333333333331</v>
      </c>
      <c r="H62" s="8">
        <f>AVERAGE(H49:H60)</f>
        <v>23</v>
      </c>
      <c r="I62" s="8">
        <f>AVERAGE(I49:I60)</f>
        <v>90.916666666666671</v>
      </c>
      <c r="J62" s="8">
        <f t="shared" si="9"/>
        <v>753.16666666666663</v>
      </c>
      <c r="K62" s="8">
        <f>AVERAGE(K49:K60)</f>
        <v>103.83333333333333</v>
      </c>
      <c r="L62" s="8">
        <f>AVERAGE(L49:L60)</f>
        <v>84.75</v>
      </c>
      <c r="M62" s="27">
        <f>AVERAGE(M49:M60)</f>
        <v>22380.583333333332</v>
      </c>
      <c r="N62" s="23">
        <f>AVERAGE(N49:N60)</f>
        <v>1.2147843210569702</v>
      </c>
      <c r="AD62" s="102">
        <f>AVERAGE(AD49:AD60)</f>
        <v>2470.5322222222226</v>
      </c>
    </row>
    <row r="63" spans="1:30" ht="13" thickTop="1" x14ac:dyDescent="0.25"/>
    <row r="65" spans="1:30" ht="13" thickBot="1" x14ac:dyDescent="0.3"/>
    <row r="66" spans="1:30" ht="13" thickTop="1" x14ac:dyDescent="0.25">
      <c r="A66" s="18" t="s">
        <v>5</v>
      </c>
      <c r="B66" s="19" t="s">
        <v>6</v>
      </c>
      <c r="C66" s="19" t="s">
        <v>6</v>
      </c>
      <c r="D66" s="19" t="s">
        <v>7</v>
      </c>
      <c r="E66" s="19" t="s">
        <v>8</v>
      </c>
      <c r="F66" s="19" t="s">
        <v>2</v>
      </c>
      <c r="G66" s="19" t="s">
        <v>9</v>
      </c>
      <c r="H66" s="19" t="s">
        <v>10</v>
      </c>
      <c r="I66" s="19" t="s">
        <v>3</v>
      </c>
      <c r="J66" s="19" t="s">
        <v>11</v>
      </c>
      <c r="K66" s="19" t="s">
        <v>12</v>
      </c>
      <c r="L66" s="19" t="s">
        <v>13</v>
      </c>
      <c r="M66" s="24" t="s">
        <v>38</v>
      </c>
      <c r="N66" s="20" t="s">
        <v>14</v>
      </c>
      <c r="AD66" s="78" t="s">
        <v>131</v>
      </c>
    </row>
    <row r="67" spans="1:30" ht="13" thickBot="1" x14ac:dyDescent="0.3">
      <c r="A67" s="15" t="s">
        <v>43</v>
      </c>
      <c r="B67" s="16" t="s">
        <v>16</v>
      </c>
      <c r="C67" s="17" t="s">
        <v>17</v>
      </c>
      <c r="D67" s="16" t="s">
        <v>18</v>
      </c>
      <c r="E67" s="16" t="s">
        <v>18</v>
      </c>
      <c r="F67" s="16" t="s">
        <v>19</v>
      </c>
      <c r="G67" s="16" t="s">
        <v>18</v>
      </c>
      <c r="H67" s="16" t="s">
        <v>18</v>
      </c>
      <c r="I67" s="16" t="s">
        <v>19</v>
      </c>
      <c r="J67" s="16" t="s">
        <v>18</v>
      </c>
      <c r="K67" s="16" t="s">
        <v>18</v>
      </c>
      <c r="L67" s="16" t="s">
        <v>19</v>
      </c>
      <c r="M67" s="25" t="s">
        <v>40</v>
      </c>
      <c r="N67" s="17" t="s">
        <v>20</v>
      </c>
      <c r="AD67" s="103" t="s">
        <v>132</v>
      </c>
    </row>
    <row r="68" spans="1:30" ht="13" thickTop="1" x14ac:dyDescent="0.25">
      <c r="A68" s="2" t="s">
        <v>21</v>
      </c>
      <c r="B68" s="3">
        <v>26120</v>
      </c>
      <c r="C68" s="3">
        <v>843</v>
      </c>
      <c r="D68" s="3">
        <v>512</v>
      </c>
      <c r="E68" s="3">
        <v>75</v>
      </c>
      <c r="F68" s="3">
        <v>83</v>
      </c>
      <c r="G68" s="3">
        <v>393</v>
      </c>
      <c r="H68" s="3">
        <v>41</v>
      </c>
      <c r="I68" s="3">
        <v>90</v>
      </c>
      <c r="J68" s="3">
        <v>895</v>
      </c>
      <c r="K68" s="3">
        <v>134</v>
      </c>
      <c r="L68" s="3">
        <v>85</v>
      </c>
      <c r="M68" s="29">
        <v>25545</v>
      </c>
      <c r="N68" s="4">
        <f t="shared" ref="N68:N79" si="10">M68/B68</f>
        <v>0.97798621745788672</v>
      </c>
      <c r="AD68" s="104">
        <f>(0.8*C68*G68)/60</f>
        <v>4417.3200000000006</v>
      </c>
    </row>
    <row r="69" spans="1:30" x14ac:dyDescent="0.25">
      <c r="A69" s="2" t="s">
        <v>22</v>
      </c>
      <c r="B69" s="3">
        <v>19928</v>
      </c>
      <c r="C69" s="3">
        <v>712</v>
      </c>
      <c r="D69" s="3">
        <v>340</v>
      </c>
      <c r="E69" s="3">
        <v>73</v>
      </c>
      <c r="F69" s="3">
        <v>78</v>
      </c>
      <c r="G69" s="3">
        <v>344</v>
      </c>
      <c r="H69" s="3">
        <v>22</v>
      </c>
      <c r="I69" s="3">
        <v>94</v>
      </c>
      <c r="J69" s="3">
        <v>800</v>
      </c>
      <c r="K69" s="3">
        <v>159</v>
      </c>
      <c r="L69" s="3">
        <v>80</v>
      </c>
      <c r="M69" s="29">
        <v>20625</v>
      </c>
      <c r="N69" s="4">
        <f t="shared" si="10"/>
        <v>1.0349759132878362</v>
      </c>
      <c r="AD69" s="104">
        <f t="shared" ref="AD69:AD79" si="11">(0.8*C69*G69)/60</f>
        <v>3265.7066666666665</v>
      </c>
    </row>
    <row r="70" spans="1:30" x14ac:dyDescent="0.25">
      <c r="A70" s="2" t="s">
        <v>23</v>
      </c>
      <c r="B70" s="3">
        <v>16589</v>
      </c>
      <c r="C70" s="3">
        <v>535</v>
      </c>
      <c r="D70" s="3">
        <v>301</v>
      </c>
      <c r="E70" s="3">
        <v>52</v>
      </c>
      <c r="F70" s="3">
        <v>82</v>
      </c>
      <c r="G70" s="3">
        <v>397</v>
      </c>
      <c r="H70" s="3">
        <v>42</v>
      </c>
      <c r="I70" s="3">
        <v>89</v>
      </c>
      <c r="J70" s="3">
        <v>590</v>
      </c>
      <c r="K70" s="3">
        <v>127</v>
      </c>
      <c r="L70" s="3">
        <v>78</v>
      </c>
      <c r="M70" s="29">
        <v>25983</v>
      </c>
      <c r="N70" s="4">
        <f t="shared" si="10"/>
        <v>1.5662788594852011</v>
      </c>
      <c r="AD70" s="104">
        <f t="shared" si="11"/>
        <v>2831.9333333333334</v>
      </c>
    </row>
    <row r="71" spans="1:30" x14ac:dyDescent="0.25">
      <c r="A71" s="2" t="s">
        <v>24</v>
      </c>
      <c r="B71" s="3">
        <v>19104</v>
      </c>
      <c r="C71" s="3">
        <v>637</v>
      </c>
      <c r="D71" s="3">
        <v>375</v>
      </c>
      <c r="E71" s="3">
        <v>34</v>
      </c>
      <c r="F71" s="3">
        <v>90</v>
      </c>
      <c r="G71" s="3">
        <v>350</v>
      </c>
      <c r="H71" s="3">
        <v>15</v>
      </c>
      <c r="I71" s="3">
        <v>95</v>
      </c>
      <c r="J71" s="3">
        <v>681</v>
      </c>
      <c r="K71" s="3">
        <v>64</v>
      </c>
      <c r="L71" s="3">
        <v>88</v>
      </c>
      <c r="M71" s="29">
        <v>21379</v>
      </c>
      <c r="N71" s="4">
        <f t="shared" si="10"/>
        <v>1.1190850083752093</v>
      </c>
      <c r="AD71" s="104">
        <f t="shared" si="11"/>
        <v>2972.6666666666665</v>
      </c>
    </row>
    <row r="72" spans="1:30" x14ac:dyDescent="0.25">
      <c r="A72" s="2" t="s">
        <v>25</v>
      </c>
      <c r="B72" s="3">
        <v>19459</v>
      </c>
      <c r="C72" s="3">
        <v>628</v>
      </c>
      <c r="D72" s="3">
        <v>375</v>
      </c>
      <c r="E72" s="3">
        <v>38</v>
      </c>
      <c r="F72" s="3">
        <v>85</v>
      </c>
      <c r="G72" s="3">
        <v>281</v>
      </c>
      <c r="H72" s="3">
        <v>19</v>
      </c>
      <c r="I72" s="3">
        <v>93</v>
      </c>
      <c r="J72" s="3">
        <v>533</v>
      </c>
      <c r="K72" s="3">
        <v>102</v>
      </c>
      <c r="L72" s="3">
        <v>78</v>
      </c>
      <c r="M72" s="29">
        <v>21728</v>
      </c>
      <c r="N72" s="4">
        <f t="shared" si="10"/>
        <v>1.1166041420422426</v>
      </c>
      <c r="AD72" s="104">
        <f t="shared" si="11"/>
        <v>2352.9066666666672</v>
      </c>
    </row>
    <row r="73" spans="1:30" x14ac:dyDescent="0.25">
      <c r="A73" s="2" t="s">
        <v>26</v>
      </c>
      <c r="B73" s="3">
        <v>19032</v>
      </c>
      <c r="C73" s="3">
        <v>634</v>
      </c>
      <c r="D73" s="3">
        <v>291</v>
      </c>
      <c r="E73" s="3">
        <v>35</v>
      </c>
      <c r="F73" s="3">
        <v>85</v>
      </c>
      <c r="G73" s="3">
        <v>263</v>
      </c>
      <c r="H73" s="3">
        <v>21</v>
      </c>
      <c r="I73" s="3">
        <v>92</v>
      </c>
      <c r="J73" s="3">
        <v>590</v>
      </c>
      <c r="K73" s="3">
        <v>133</v>
      </c>
      <c r="L73" s="3">
        <v>75</v>
      </c>
      <c r="M73" s="29">
        <v>20607</v>
      </c>
      <c r="N73" s="4">
        <f t="shared" si="10"/>
        <v>1.0827553593947037</v>
      </c>
      <c r="AD73" s="104">
        <f t="shared" si="11"/>
        <v>2223.2266666666669</v>
      </c>
    </row>
    <row r="74" spans="1:30" x14ac:dyDescent="0.25">
      <c r="A74" s="2" t="s">
        <v>27</v>
      </c>
      <c r="B74" s="3">
        <v>19863</v>
      </c>
      <c r="C74" s="3">
        <v>641</v>
      </c>
      <c r="D74" s="3">
        <v>310</v>
      </c>
      <c r="E74" s="3">
        <v>26</v>
      </c>
      <c r="F74" s="3">
        <v>92</v>
      </c>
      <c r="G74" s="3">
        <v>347</v>
      </c>
      <c r="H74" s="3">
        <v>18</v>
      </c>
      <c r="I74" s="3">
        <v>94</v>
      </c>
      <c r="J74" s="3">
        <v>844</v>
      </c>
      <c r="K74" s="3">
        <v>78</v>
      </c>
      <c r="L74" s="3">
        <v>91</v>
      </c>
      <c r="M74" s="29">
        <v>24835</v>
      </c>
      <c r="N74" s="4">
        <f t="shared" si="10"/>
        <v>1.2503146553894176</v>
      </c>
      <c r="AD74" s="104">
        <f t="shared" si="11"/>
        <v>2965.6933333333341</v>
      </c>
    </row>
    <row r="75" spans="1:30" x14ac:dyDescent="0.25">
      <c r="A75" s="2" t="s">
        <v>28</v>
      </c>
      <c r="B75" s="3">
        <v>22776</v>
      </c>
      <c r="C75" s="3">
        <v>735</v>
      </c>
      <c r="D75" s="3">
        <v>450</v>
      </c>
      <c r="E75" s="3">
        <v>57</v>
      </c>
      <c r="F75" s="3">
        <v>82</v>
      </c>
      <c r="G75" s="3">
        <v>433</v>
      </c>
      <c r="H75" s="3">
        <v>38</v>
      </c>
      <c r="I75" s="3">
        <v>89</v>
      </c>
      <c r="J75" s="3">
        <v>1088</v>
      </c>
      <c r="K75" s="3">
        <v>138</v>
      </c>
      <c r="L75" s="3">
        <v>83</v>
      </c>
      <c r="M75" s="29">
        <v>20496</v>
      </c>
      <c r="N75" s="4">
        <f t="shared" si="10"/>
        <v>0.89989462592202318</v>
      </c>
      <c r="AD75" s="104">
        <f t="shared" si="11"/>
        <v>4243.3999999999996</v>
      </c>
    </row>
    <row r="76" spans="1:30" x14ac:dyDescent="0.25">
      <c r="A76" s="2" t="s">
        <v>29</v>
      </c>
      <c r="B76" s="3">
        <v>18848</v>
      </c>
      <c r="C76" s="3">
        <v>628</v>
      </c>
      <c r="D76" s="3">
        <v>409</v>
      </c>
      <c r="E76" s="3">
        <v>36</v>
      </c>
      <c r="F76" s="3">
        <v>90</v>
      </c>
      <c r="G76" s="3">
        <v>232</v>
      </c>
      <c r="H76" s="3">
        <v>21</v>
      </c>
      <c r="I76" s="3">
        <v>91</v>
      </c>
      <c r="J76" s="3">
        <v>539</v>
      </c>
      <c r="K76" s="3">
        <v>70</v>
      </c>
      <c r="L76" s="3">
        <v>87</v>
      </c>
      <c r="M76" s="29">
        <v>20304</v>
      </c>
      <c r="N76" s="4">
        <f t="shared" si="10"/>
        <v>1.0772495755517826</v>
      </c>
      <c r="AD76" s="104">
        <f t="shared" si="11"/>
        <v>1942.6133333333335</v>
      </c>
    </row>
    <row r="77" spans="1:30" x14ac:dyDescent="0.25">
      <c r="A77" s="2" t="s">
        <v>30</v>
      </c>
      <c r="B77" s="3">
        <v>21678</v>
      </c>
      <c r="C77" s="3">
        <v>699</v>
      </c>
      <c r="D77" s="3">
        <v>325</v>
      </c>
      <c r="E77" s="3">
        <v>23</v>
      </c>
      <c r="F77" s="3">
        <v>93</v>
      </c>
      <c r="G77" s="3">
        <v>272</v>
      </c>
      <c r="H77" s="3">
        <v>18</v>
      </c>
      <c r="I77" s="3">
        <v>93</v>
      </c>
      <c r="J77" s="3">
        <v>566</v>
      </c>
      <c r="K77" s="3">
        <v>59</v>
      </c>
      <c r="L77" s="3">
        <v>89</v>
      </c>
      <c r="M77" s="29">
        <v>23832</v>
      </c>
      <c r="N77" s="4">
        <f t="shared" si="10"/>
        <v>1.0993634099086631</v>
      </c>
      <c r="AD77" s="104">
        <f t="shared" si="11"/>
        <v>2535.0400000000004</v>
      </c>
    </row>
    <row r="78" spans="1:30" x14ac:dyDescent="0.25">
      <c r="A78" s="2" t="s">
        <v>31</v>
      </c>
      <c r="B78" s="3">
        <v>22195</v>
      </c>
      <c r="C78" s="3">
        <v>740</v>
      </c>
      <c r="D78" s="3">
        <v>254</v>
      </c>
      <c r="E78" s="3">
        <v>17</v>
      </c>
      <c r="F78" s="3">
        <v>92</v>
      </c>
      <c r="G78" s="3">
        <v>293</v>
      </c>
      <c r="H78" s="3">
        <v>12</v>
      </c>
      <c r="I78" s="3">
        <v>95</v>
      </c>
      <c r="J78" s="3">
        <v>569</v>
      </c>
      <c r="K78" s="3">
        <v>66</v>
      </c>
      <c r="L78" s="3">
        <v>84</v>
      </c>
      <c r="M78" s="29">
        <v>23518</v>
      </c>
      <c r="N78" s="4">
        <f t="shared" si="10"/>
        <v>1.0596080198242848</v>
      </c>
      <c r="AD78" s="104">
        <f t="shared" si="11"/>
        <v>2890.9333333333334</v>
      </c>
    </row>
    <row r="79" spans="1:30" ht="13" thickBot="1" x14ac:dyDescent="0.3">
      <c r="A79" s="2" t="s">
        <v>32</v>
      </c>
      <c r="B79" s="3">
        <v>23675</v>
      </c>
      <c r="C79" s="3">
        <v>764</v>
      </c>
      <c r="D79" s="3">
        <v>387</v>
      </c>
      <c r="E79" s="3">
        <v>15</v>
      </c>
      <c r="F79" s="3">
        <v>96</v>
      </c>
      <c r="G79" s="3">
        <v>399</v>
      </c>
      <c r="H79" s="3">
        <v>18</v>
      </c>
      <c r="I79" s="3">
        <v>95</v>
      </c>
      <c r="J79" s="3">
        <v>912</v>
      </c>
      <c r="K79" s="3">
        <v>80</v>
      </c>
      <c r="L79" s="3">
        <v>91</v>
      </c>
      <c r="M79" s="29">
        <v>23038</v>
      </c>
      <c r="N79" s="4">
        <f t="shared" si="10"/>
        <v>0.97309398099260824</v>
      </c>
      <c r="AD79" s="104">
        <f t="shared" si="11"/>
        <v>4064.4800000000005</v>
      </c>
    </row>
    <row r="80" spans="1:30" ht="13" thickTop="1" x14ac:dyDescent="0.25">
      <c r="A80" s="5" t="s">
        <v>44</v>
      </c>
      <c r="B80" s="6">
        <f t="shared" ref="B80:J80" si="12">SUM(B68:B79)</f>
        <v>249267</v>
      </c>
      <c r="C80" s="6">
        <f t="shared" si="12"/>
        <v>8196</v>
      </c>
      <c r="D80" s="6">
        <f t="shared" si="12"/>
        <v>4329</v>
      </c>
      <c r="E80" s="6">
        <f>SUM(E68:E79)</f>
        <v>481</v>
      </c>
      <c r="F80" s="6">
        <f>SUM(F68:F79)</f>
        <v>1048</v>
      </c>
      <c r="G80" s="6">
        <f>SUM(G68:G79)</f>
        <v>4004</v>
      </c>
      <c r="H80" s="6">
        <f>SUM(H68:H79)</f>
        <v>285</v>
      </c>
      <c r="I80" s="6">
        <f>SUM(I68:I79)</f>
        <v>1110</v>
      </c>
      <c r="J80" s="6">
        <f t="shared" si="12"/>
        <v>8607</v>
      </c>
      <c r="K80" s="6">
        <f>SUM(K68:K79)</f>
        <v>1210</v>
      </c>
      <c r="L80" s="6">
        <f>SUM(L68:L79)</f>
        <v>1009</v>
      </c>
      <c r="M80" s="26">
        <f>SUM(M68:M79)</f>
        <v>271890</v>
      </c>
      <c r="N80" s="28">
        <f>SUM(N68:N79)</f>
        <v>13.25720976763186</v>
      </c>
      <c r="AD80" s="101"/>
    </row>
    <row r="81" spans="1:30" ht="13" thickBot="1" x14ac:dyDescent="0.3">
      <c r="A81" s="7" t="s">
        <v>45</v>
      </c>
      <c r="B81" s="8">
        <f>AVERAGE(B68:B79)</f>
        <v>20772.25</v>
      </c>
      <c r="C81" s="8">
        <f t="shared" ref="C81:J81" si="13">AVERAGE(C68:C79)</f>
        <v>683</v>
      </c>
      <c r="D81" s="8">
        <f t="shared" si="13"/>
        <v>360.75</v>
      </c>
      <c r="E81" s="8">
        <f>AVERAGE(E68:E79)</f>
        <v>40.083333333333336</v>
      </c>
      <c r="F81" s="8">
        <f>AVERAGE(F68:F79)</f>
        <v>87.333333333333329</v>
      </c>
      <c r="G81" s="8">
        <f>AVERAGE(G68:G79)</f>
        <v>333.66666666666669</v>
      </c>
      <c r="H81" s="8">
        <f>AVERAGE(H68:H79)</f>
        <v>23.75</v>
      </c>
      <c r="I81" s="8">
        <f>AVERAGE(I68:I79)</f>
        <v>92.5</v>
      </c>
      <c r="J81" s="8">
        <f t="shared" si="13"/>
        <v>717.25</v>
      </c>
      <c r="K81" s="8">
        <f>AVERAGE(K68:K79)</f>
        <v>100.83333333333333</v>
      </c>
      <c r="L81" s="8">
        <f>AVERAGE(L68:L79)</f>
        <v>84.083333333333329</v>
      </c>
      <c r="M81" s="27">
        <f>AVERAGE(M68:M79)</f>
        <v>22657.5</v>
      </c>
      <c r="N81" s="23">
        <f>AVERAGE(N68:N79)</f>
        <v>1.1047674806359884</v>
      </c>
      <c r="AD81" s="102">
        <f>AVERAGE(AD68:AD79)</f>
        <v>3058.8266666666673</v>
      </c>
    </row>
    <row r="82" spans="1:30" ht="13" thickTop="1" x14ac:dyDescent="0.25"/>
    <row r="84" spans="1:30" ht="13" thickBot="1" x14ac:dyDescent="0.3"/>
    <row r="85" spans="1:30" ht="13.5" thickTop="1" x14ac:dyDescent="0.3">
      <c r="A85" s="18" t="s">
        <v>5</v>
      </c>
      <c r="B85" s="19" t="s">
        <v>6</v>
      </c>
      <c r="C85" s="19" t="s">
        <v>6</v>
      </c>
      <c r="D85" s="19" t="s">
        <v>7</v>
      </c>
      <c r="E85" s="19" t="s">
        <v>8</v>
      </c>
      <c r="F85" s="30" t="s">
        <v>2</v>
      </c>
      <c r="G85" s="19" t="s">
        <v>9</v>
      </c>
      <c r="H85" s="19" t="s">
        <v>10</v>
      </c>
      <c r="I85" s="30" t="s">
        <v>3</v>
      </c>
      <c r="J85" s="19" t="s">
        <v>11</v>
      </c>
      <c r="K85" s="19" t="s">
        <v>12</v>
      </c>
      <c r="L85" s="30" t="s">
        <v>13</v>
      </c>
      <c r="M85" s="32" t="s">
        <v>46</v>
      </c>
      <c r="N85" s="32" t="s">
        <v>47</v>
      </c>
      <c r="O85" s="62" t="s">
        <v>48</v>
      </c>
      <c r="P85" s="62" t="s">
        <v>49</v>
      </c>
      <c r="Q85" s="39"/>
      <c r="R85" s="39"/>
      <c r="S85" s="39"/>
      <c r="T85" s="39"/>
      <c r="U85" s="39"/>
      <c r="V85" s="39"/>
      <c r="W85" s="24" t="s">
        <v>38</v>
      </c>
      <c r="X85" s="20" t="s">
        <v>14</v>
      </c>
      <c r="Y85" s="78" t="s">
        <v>50</v>
      </c>
      <c r="Z85" s="79" t="s">
        <v>51</v>
      </c>
      <c r="AA85" s="80" t="s">
        <v>52</v>
      </c>
      <c r="AB85" s="81" t="s">
        <v>50</v>
      </c>
      <c r="AC85" s="80" t="s">
        <v>50</v>
      </c>
      <c r="AD85" s="78" t="s">
        <v>131</v>
      </c>
    </row>
    <row r="86" spans="1:30" ht="13" thickBot="1" x14ac:dyDescent="0.3">
      <c r="A86" s="15" t="s">
        <v>53</v>
      </c>
      <c r="B86" s="16" t="s">
        <v>16</v>
      </c>
      <c r="C86" s="17" t="s">
        <v>17</v>
      </c>
      <c r="D86" s="16" t="s">
        <v>18</v>
      </c>
      <c r="E86" s="16" t="s">
        <v>18</v>
      </c>
      <c r="F86" s="31" t="s">
        <v>54</v>
      </c>
      <c r="G86" s="16" t="s">
        <v>18</v>
      </c>
      <c r="H86" s="16" t="s">
        <v>18</v>
      </c>
      <c r="I86" s="31" t="s">
        <v>54</v>
      </c>
      <c r="J86" s="16" t="s">
        <v>18</v>
      </c>
      <c r="K86" s="16" t="s">
        <v>18</v>
      </c>
      <c r="L86" s="31" t="s">
        <v>54</v>
      </c>
      <c r="M86" s="33"/>
      <c r="N86" s="33"/>
      <c r="O86" s="63"/>
      <c r="P86" s="63"/>
      <c r="Q86" s="40"/>
      <c r="R86" s="40"/>
      <c r="S86" s="40"/>
      <c r="T86" s="40"/>
      <c r="U86" s="40"/>
      <c r="V86" s="40"/>
      <c r="W86" s="25" t="s">
        <v>40</v>
      </c>
      <c r="X86" s="17" t="s">
        <v>20</v>
      </c>
      <c r="Y86" s="82" t="s">
        <v>6</v>
      </c>
      <c r="Z86" s="83" t="s">
        <v>55</v>
      </c>
      <c r="AA86" s="84" t="s">
        <v>56</v>
      </c>
      <c r="AB86" s="85" t="s">
        <v>57</v>
      </c>
      <c r="AC86" s="84" t="s">
        <v>58</v>
      </c>
      <c r="AD86" s="103" t="s">
        <v>132</v>
      </c>
    </row>
    <row r="87" spans="1:30" ht="13" thickTop="1" x14ac:dyDescent="0.25">
      <c r="A87" s="2" t="s">
        <v>21</v>
      </c>
      <c r="B87" s="3">
        <v>22073</v>
      </c>
      <c r="C87" s="3">
        <v>712</v>
      </c>
      <c r="D87" s="3">
        <v>329</v>
      </c>
      <c r="E87" s="3">
        <v>38</v>
      </c>
      <c r="F87" s="3">
        <v>88</v>
      </c>
      <c r="G87" s="3">
        <v>355</v>
      </c>
      <c r="H87" s="3">
        <v>20</v>
      </c>
      <c r="I87" s="3">
        <v>94</v>
      </c>
      <c r="J87" s="3">
        <v>803</v>
      </c>
      <c r="K87" s="3">
        <v>105</v>
      </c>
      <c r="L87" s="3">
        <v>86</v>
      </c>
      <c r="M87" s="44">
        <v>7.33</v>
      </c>
      <c r="N87" s="44">
        <v>7.3</v>
      </c>
      <c r="O87" s="64">
        <v>1.0449999999999999</v>
      </c>
      <c r="P87" s="64">
        <v>1.0369999999999999</v>
      </c>
      <c r="Q87" s="45"/>
      <c r="R87" s="45"/>
      <c r="S87" s="45"/>
      <c r="T87" s="45"/>
      <c r="U87" s="45"/>
      <c r="V87" s="45"/>
      <c r="W87" s="29">
        <v>24737</v>
      </c>
      <c r="X87" s="4">
        <f t="shared" ref="X87:X98" si="14">W87/B87</f>
        <v>1.1206904362796177</v>
      </c>
      <c r="Y87" s="86">
        <f>C87/$C$2</f>
        <v>0.9128205128205128</v>
      </c>
      <c r="Z87" s="87">
        <f>(C87*D87)/1000</f>
        <v>234.24799999999999</v>
      </c>
      <c r="AA87" s="88">
        <f>(Z87)/$E$3</f>
        <v>0.75079487179487181</v>
      </c>
      <c r="AB87" s="89">
        <f>(G87*C87)/1000</f>
        <v>252.76</v>
      </c>
      <c r="AC87" s="88">
        <f>(AB87)/$G$3</f>
        <v>0.81012820512820505</v>
      </c>
      <c r="AD87" s="104">
        <f>(0.8*C87*G87)/60</f>
        <v>3370.1333333333332</v>
      </c>
    </row>
    <row r="88" spans="1:30" x14ac:dyDescent="0.25">
      <c r="A88" s="2" t="s">
        <v>22</v>
      </c>
      <c r="B88" s="3">
        <v>22992</v>
      </c>
      <c r="C88" s="3">
        <v>821</v>
      </c>
      <c r="D88" s="3">
        <v>364</v>
      </c>
      <c r="E88" s="3">
        <v>64</v>
      </c>
      <c r="F88" s="3">
        <v>80</v>
      </c>
      <c r="G88" s="3">
        <v>368</v>
      </c>
      <c r="H88" s="3">
        <v>22</v>
      </c>
      <c r="I88" s="3">
        <v>94</v>
      </c>
      <c r="J88" s="3">
        <v>850</v>
      </c>
      <c r="K88" s="3">
        <v>119</v>
      </c>
      <c r="L88" s="3">
        <v>86</v>
      </c>
      <c r="M88" s="46"/>
      <c r="N88" s="46"/>
      <c r="O88" s="3"/>
      <c r="P88" s="3"/>
      <c r="Q88" s="47"/>
      <c r="R88" s="47"/>
      <c r="S88" s="47"/>
      <c r="T88" s="47"/>
      <c r="U88" s="47"/>
      <c r="V88" s="47"/>
      <c r="W88" s="29">
        <v>18459</v>
      </c>
      <c r="X88" s="4">
        <f t="shared" si="14"/>
        <v>0.80284446764091855</v>
      </c>
      <c r="Y88" s="86">
        <f t="shared" ref="Y88:Y98" si="15">C88/$C$2</f>
        <v>1.0525641025641026</v>
      </c>
      <c r="Z88" s="87">
        <f t="shared" ref="Z88:Z98" si="16">(C88*D88)/1000</f>
        <v>298.84399999999999</v>
      </c>
      <c r="AA88" s="88">
        <f t="shared" ref="AA88:AA100" si="17">(Z88)/$E$3</f>
        <v>0.95783333333333331</v>
      </c>
      <c r="AB88" s="89">
        <f t="shared" ref="AB88:AB98" si="18">(G88*C88)/1000</f>
        <v>302.12799999999999</v>
      </c>
      <c r="AC88" s="88">
        <f t="shared" ref="AC88:AC100" si="19">(AB88)/$G$3</f>
        <v>0.96835897435897433</v>
      </c>
      <c r="AD88" s="104">
        <f t="shared" ref="AD88:AD98" si="20">(0.8*C88*G88)/60</f>
        <v>4028.3733333333339</v>
      </c>
    </row>
    <row r="89" spans="1:30" x14ac:dyDescent="0.25">
      <c r="A89" s="2" t="s">
        <v>23</v>
      </c>
      <c r="B89" s="3">
        <v>23347</v>
      </c>
      <c r="C89" s="3">
        <v>753</v>
      </c>
      <c r="D89" s="3">
        <v>244</v>
      </c>
      <c r="E89" s="3">
        <v>42</v>
      </c>
      <c r="F89" s="3">
        <v>82</v>
      </c>
      <c r="G89" s="3">
        <v>314</v>
      </c>
      <c r="H89" s="3">
        <v>18</v>
      </c>
      <c r="I89" s="3">
        <v>94</v>
      </c>
      <c r="J89" s="3">
        <v>671</v>
      </c>
      <c r="K89" s="3">
        <v>93</v>
      </c>
      <c r="L89" s="3">
        <v>86</v>
      </c>
      <c r="M89" s="46">
        <v>7.51</v>
      </c>
      <c r="N89" s="46">
        <v>7.46</v>
      </c>
      <c r="O89" s="3">
        <v>1.1020000000000001</v>
      </c>
      <c r="P89" s="3">
        <v>0.59</v>
      </c>
      <c r="Q89" s="47"/>
      <c r="R89" s="47"/>
      <c r="S89" s="47"/>
      <c r="T89" s="47"/>
      <c r="U89" s="47"/>
      <c r="V89" s="47"/>
      <c r="W89" s="29">
        <v>20685</v>
      </c>
      <c r="X89" s="4">
        <f t="shared" si="14"/>
        <v>0.88598106823146439</v>
      </c>
      <c r="Y89" s="86">
        <f t="shared" si="15"/>
        <v>0.9653846153846154</v>
      </c>
      <c r="Z89" s="87">
        <f t="shared" si="16"/>
        <v>183.732</v>
      </c>
      <c r="AA89" s="88">
        <f t="shared" si="17"/>
        <v>0.58888461538461534</v>
      </c>
      <c r="AB89" s="89">
        <f t="shared" si="18"/>
        <v>236.44200000000001</v>
      </c>
      <c r="AC89" s="88">
        <f t="shared" si="19"/>
        <v>0.75782692307692312</v>
      </c>
      <c r="AD89" s="104">
        <f t="shared" si="20"/>
        <v>3152.56</v>
      </c>
    </row>
    <row r="90" spans="1:30" x14ac:dyDescent="0.25">
      <c r="A90" s="2" t="s">
        <v>24</v>
      </c>
      <c r="B90" s="3">
        <v>24553</v>
      </c>
      <c r="C90" s="3">
        <v>818</v>
      </c>
      <c r="D90" s="3">
        <v>432</v>
      </c>
      <c r="E90" s="3">
        <v>32</v>
      </c>
      <c r="F90" s="3">
        <v>92</v>
      </c>
      <c r="G90" s="3">
        <v>333</v>
      </c>
      <c r="H90" s="3">
        <v>18</v>
      </c>
      <c r="I90" s="3">
        <v>94</v>
      </c>
      <c r="J90" s="3">
        <v>690</v>
      </c>
      <c r="K90" s="3">
        <v>93</v>
      </c>
      <c r="L90" s="3">
        <v>86</v>
      </c>
      <c r="M90" s="46">
        <v>7.34</v>
      </c>
      <c r="N90" s="46">
        <v>7.13</v>
      </c>
      <c r="O90" s="3">
        <v>1.08</v>
      </c>
      <c r="P90" s="3">
        <v>1.02</v>
      </c>
      <c r="Q90" s="47"/>
      <c r="R90" s="47"/>
      <c r="S90" s="47"/>
      <c r="T90" s="47"/>
      <c r="U90" s="47"/>
      <c r="V90" s="47"/>
      <c r="W90" s="29">
        <v>24759</v>
      </c>
      <c r="X90" s="4">
        <f t="shared" si="14"/>
        <v>1.0083900134403128</v>
      </c>
      <c r="Y90" s="86">
        <f t="shared" si="15"/>
        <v>1.0487179487179488</v>
      </c>
      <c r="Z90" s="87">
        <f t="shared" si="16"/>
        <v>353.37599999999998</v>
      </c>
      <c r="AA90" s="88">
        <f t="shared" si="17"/>
        <v>1.1326153846153846</v>
      </c>
      <c r="AB90" s="89">
        <f t="shared" si="18"/>
        <v>272.39400000000001</v>
      </c>
      <c r="AC90" s="88">
        <f t="shared" si="19"/>
        <v>0.87305769230769237</v>
      </c>
      <c r="AD90" s="104">
        <f t="shared" si="20"/>
        <v>3631.9200000000005</v>
      </c>
    </row>
    <row r="91" spans="1:30" x14ac:dyDescent="0.25">
      <c r="A91" s="2" t="s">
        <v>25</v>
      </c>
      <c r="B91" s="3">
        <v>25080</v>
      </c>
      <c r="C91" s="3">
        <v>809</v>
      </c>
      <c r="D91" s="3">
        <v>356</v>
      </c>
      <c r="E91" s="3">
        <v>42</v>
      </c>
      <c r="F91" s="3">
        <v>88</v>
      </c>
      <c r="G91" s="3">
        <v>312</v>
      </c>
      <c r="H91" s="3">
        <v>19</v>
      </c>
      <c r="I91" s="3">
        <v>94</v>
      </c>
      <c r="J91" s="3">
        <v>739</v>
      </c>
      <c r="K91" s="3">
        <v>81</v>
      </c>
      <c r="L91" s="3">
        <v>89</v>
      </c>
      <c r="M91" s="46">
        <v>7.43</v>
      </c>
      <c r="N91" s="46">
        <v>7.22</v>
      </c>
      <c r="O91" s="3">
        <v>1.3160000000000001</v>
      </c>
      <c r="P91" s="3">
        <v>0.91500000000000004</v>
      </c>
      <c r="Q91" s="47"/>
      <c r="R91" s="47"/>
      <c r="S91" s="47"/>
      <c r="T91" s="47"/>
      <c r="U91" s="47"/>
      <c r="V91" s="47"/>
      <c r="W91" s="29">
        <v>25030</v>
      </c>
      <c r="X91" s="4">
        <f t="shared" si="14"/>
        <v>0.99800637958532701</v>
      </c>
      <c r="Y91" s="86">
        <f t="shared" si="15"/>
        <v>1.0371794871794873</v>
      </c>
      <c r="Z91" s="87">
        <f t="shared" si="16"/>
        <v>288.00400000000002</v>
      </c>
      <c r="AA91" s="88">
        <f t="shared" si="17"/>
        <v>0.92308974358974361</v>
      </c>
      <c r="AB91" s="89">
        <f t="shared" si="18"/>
        <v>252.40799999999999</v>
      </c>
      <c r="AC91" s="88">
        <f t="shared" si="19"/>
        <v>0.80899999999999994</v>
      </c>
      <c r="AD91" s="104">
        <f t="shared" si="20"/>
        <v>3365.4400000000005</v>
      </c>
    </row>
    <row r="92" spans="1:30" x14ac:dyDescent="0.25">
      <c r="A92" s="2" t="s">
        <v>26</v>
      </c>
      <c r="B92" s="3">
        <v>21045</v>
      </c>
      <c r="C92" s="3">
        <v>702</v>
      </c>
      <c r="D92" s="3">
        <v>228</v>
      </c>
      <c r="E92" s="3">
        <v>43</v>
      </c>
      <c r="F92" s="3">
        <v>80</v>
      </c>
      <c r="G92" s="3">
        <v>267</v>
      </c>
      <c r="H92" s="3">
        <v>21</v>
      </c>
      <c r="I92" s="3">
        <v>92</v>
      </c>
      <c r="J92" s="3">
        <v>597</v>
      </c>
      <c r="K92" s="3">
        <v>88</v>
      </c>
      <c r="L92" s="3">
        <v>85</v>
      </c>
      <c r="M92" s="46">
        <v>7.01</v>
      </c>
      <c r="N92" s="46"/>
      <c r="O92" s="3">
        <v>1.23</v>
      </c>
      <c r="P92" s="3">
        <v>1.018</v>
      </c>
      <c r="Q92" s="47"/>
      <c r="R92" s="47"/>
      <c r="S92" s="47"/>
      <c r="T92" s="47"/>
      <c r="U92" s="47"/>
      <c r="V92" s="47"/>
      <c r="W92" s="29">
        <v>25848</v>
      </c>
      <c r="X92" s="4">
        <f t="shared" si="14"/>
        <v>1.2282252316464719</v>
      </c>
      <c r="Y92" s="86">
        <f t="shared" si="15"/>
        <v>0.9</v>
      </c>
      <c r="Z92" s="87">
        <f t="shared" si="16"/>
        <v>160.05600000000001</v>
      </c>
      <c r="AA92" s="88">
        <f t="shared" si="17"/>
        <v>0.51300000000000001</v>
      </c>
      <c r="AB92" s="89">
        <f t="shared" si="18"/>
        <v>187.434</v>
      </c>
      <c r="AC92" s="88">
        <f t="shared" si="19"/>
        <v>0.60075000000000001</v>
      </c>
      <c r="AD92" s="104">
        <f t="shared" si="20"/>
        <v>2499.1200000000003</v>
      </c>
    </row>
    <row r="93" spans="1:30" x14ac:dyDescent="0.25">
      <c r="A93" s="2" t="s">
        <v>27</v>
      </c>
      <c r="B93" s="3">
        <v>21773</v>
      </c>
      <c r="C93" s="3">
        <v>702</v>
      </c>
      <c r="D93" s="3">
        <v>272</v>
      </c>
      <c r="E93" s="3">
        <v>37</v>
      </c>
      <c r="F93" s="3">
        <v>86</v>
      </c>
      <c r="G93" s="3">
        <v>312</v>
      </c>
      <c r="H93" s="3">
        <v>18</v>
      </c>
      <c r="I93" s="3">
        <v>94</v>
      </c>
      <c r="J93" s="3">
        <v>722</v>
      </c>
      <c r="K93" s="3">
        <v>92</v>
      </c>
      <c r="L93" s="3">
        <v>86</v>
      </c>
      <c r="M93" s="46">
        <v>7.6</v>
      </c>
      <c r="N93" s="46">
        <v>7.5</v>
      </c>
      <c r="O93" s="3">
        <v>1.1240000000000001</v>
      </c>
      <c r="P93" s="3">
        <v>0.94399999999999995</v>
      </c>
      <c r="Q93" s="47"/>
      <c r="R93" s="47"/>
      <c r="S93" s="47"/>
      <c r="T93" s="47"/>
      <c r="U93" s="47"/>
      <c r="V93" s="47"/>
      <c r="W93" s="29">
        <v>20996</v>
      </c>
      <c r="X93" s="4">
        <f t="shared" si="14"/>
        <v>0.96431359941211592</v>
      </c>
      <c r="Y93" s="86">
        <f t="shared" si="15"/>
        <v>0.9</v>
      </c>
      <c r="Z93" s="87">
        <f t="shared" si="16"/>
        <v>190.94399999999999</v>
      </c>
      <c r="AA93" s="88">
        <f t="shared" si="17"/>
        <v>0.61199999999999999</v>
      </c>
      <c r="AB93" s="89">
        <f t="shared" si="18"/>
        <v>219.024</v>
      </c>
      <c r="AC93" s="88">
        <f t="shared" si="19"/>
        <v>0.70199999999999996</v>
      </c>
      <c r="AD93" s="104">
        <f t="shared" si="20"/>
        <v>2920.32</v>
      </c>
    </row>
    <row r="94" spans="1:30" x14ac:dyDescent="0.25">
      <c r="A94" s="2" t="s">
        <v>28</v>
      </c>
      <c r="B94" s="3">
        <v>16492</v>
      </c>
      <c r="C94" s="3">
        <v>532</v>
      </c>
      <c r="D94" s="3">
        <v>546</v>
      </c>
      <c r="E94" s="3">
        <v>32</v>
      </c>
      <c r="F94" s="3">
        <v>92</v>
      </c>
      <c r="G94" s="3">
        <v>365</v>
      </c>
      <c r="H94" s="3">
        <v>20</v>
      </c>
      <c r="I94" s="3">
        <v>94</v>
      </c>
      <c r="J94" s="3">
        <v>793</v>
      </c>
      <c r="K94" s="3">
        <v>80</v>
      </c>
      <c r="L94" s="3">
        <v>90</v>
      </c>
      <c r="M94" s="46">
        <v>7.45</v>
      </c>
      <c r="N94" s="46">
        <v>7.25</v>
      </c>
      <c r="O94" s="3">
        <v>1.1040000000000001</v>
      </c>
      <c r="P94" s="3">
        <v>0.96099999999999997</v>
      </c>
      <c r="Q94" s="47"/>
      <c r="R94" s="47"/>
      <c r="S94" s="47"/>
      <c r="T94" s="47"/>
      <c r="U94" s="47"/>
      <c r="V94" s="47"/>
      <c r="W94" s="29">
        <v>18049</v>
      </c>
      <c r="X94" s="4">
        <f t="shared" si="14"/>
        <v>1.0944094106233326</v>
      </c>
      <c r="Y94" s="86">
        <f t="shared" si="15"/>
        <v>0.68205128205128207</v>
      </c>
      <c r="Z94" s="87">
        <f t="shared" si="16"/>
        <v>290.47199999999998</v>
      </c>
      <c r="AA94" s="88">
        <f t="shared" si="17"/>
        <v>0.93099999999999994</v>
      </c>
      <c r="AB94" s="89">
        <f t="shared" si="18"/>
        <v>194.18</v>
      </c>
      <c r="AC94" s="88">
        <f t="shared" si="19"/>
        <v>0.62237179487179495</v>
      </c>
      <c r="AD94" s="104">
        <f t="shared" si="20"/>
        <v>2589.0666666666666</v>
      </c>
    </row>
    <row r="95" spans="1:30" x14ac:dyDescent="0.25">
      <c r="A95" s="2" t="s">
        <v>29</v>
      </c>
      <c r="B95" s="3">
        <v>18722</v>
      </c>
      <c r="C95" s="3">
        <v>624</v>
      </c>
      <c r="D95" s="3">
        <v>294</v>
      </c>
      <c r="E95" s="3">
        <v>37</v>
      </c>
      <c r="F95" s="3">
        <v>88</v>
      </c>
      <c r="G95" s="3">
        <v>277</v>
      </c>
      <c r="H95" s="3">
        <v>24</v>
      </c>
      <c r="I95" s="3">
        <v>91</v>
      </c>
      <c r="J95" s="3">
        <v>625</v>
      </c>
      <c r="K95" s="3">
        <v>75</v>
      </c>
      <c r="L95" s="3">
        <v>88</v>
      </c>
      <c r="M95" s="46">
        <v>7.42</v>
      </c>
      <c r="N95" s="46">
        <v>7.36</v>
      </c>
      <c r="O95" s="3">
        <v>1.159</v>
      </c>
      <c r="P95" s="3">
        <v>0.874</v>
      </c>
      <c r="Q95" s="47"/>
      <c r="R95" s="47"/>
      <c r="S95" s="47"/>
      <c r="T95" s="47"/>
      <c r="U95" s="47"/>
      <c r="V95" s="47"/>
      <c r="W95" s="29">
        <v>19286</v>
      </c>
      <c r="X95" s="4">
        <f t="shared" si="14"/>
        <v>1.0301249866467257</v>
      </c>
      <c r="Y95" s="86">
        <f t="shared" si="15"/>
        <v>0.8</v>
      </c>
      <c r="Z95" s="87">
        <f t="shared" si="16"/>
        <v>183.45599999999999</v>
      </c>
      <c r="AA95" s="88">
        <f t="shared" si="17"/>
        <v>0.58799999999999997</v>
      </c>
      <c r="AB95" s="89">
        <f t="shared" si="18"/>
        <v>172.84800000000001</v>
      </c>
      <c r="AC95" s="88">
        <f t="shared" si="19"/>
        <v>0.55400000000000005</v>
      </c>
      <c r="AD95" s="104">
        <f t="shared" si="20"/>
        <v>2304.6400000000003</v>
      </c>
    </row>
    <row r="96" spans="1:30" x14ac:dyDescent="0.25">
      <c r="A96" s="2" t="s">
        <v>30</v>
      </c>
      <c r="B96" s="3">
        <v>22706</v>
      </c>
      <c r="C96" s="3">
        <v>732</v>
      </c>
      <c r="D96" s="3">
        <v>447</v>
      </c>
      <c r="E96" s="3">
        <v>37</v>
      </c>
      <c r="F96" s="3">
        <v>90</v>
      </c>
      <c r="G96" s="3">
        <v>287</v>
      </c>
      <c r="H96" s="3">
        <v>20</v>
      </c>
      <c r="I96" s="3">
        <v>92</v>
      </c>
      <c r="J96" s="3">
        <v>716</v>
      </c>
      <c r="K96" s="3">
        <v>101</v>
      </c>
      <c r="L96" s="3">
        <v>85</v>
      </c>
      <c r="M96" s="46">
        <v>7.23</v>
      </c>
      <c r="N96" s="46">
        <v>7.34</v>
      </c>
      <c r="O96" s="3">
        <v>1.089</v>
      </c>
      <c r="P96" s="3">
        <v>0.79100000000000004</v>
      </c>
      <c r="Q96" s="47"/>
      <c r="R96" s="47"/>
      <c r="S96" s="47"/>
      <c r="T96" s="47"/>
      <c r="U96" s="47"/>
      <c r="V96" s="47"/>
      <c r="W96" s="29">
        <v>21411</v>
      </c>
      <c r="X96" s="4">
        <f t="shared" si="14"/>
        <v>0.94296661675328108</v>
      </c>
      <c r="Y96" s="86">
        <f t="shared" si="15"/>
        <v>0.93846153846153846</v>
      </c>
      <c r="Z96" s="87">
        <f t="shared" si="16"/>
        <v>327.20400000000001</v>
      </c>
      <c r="AA96" s="88">
        <f t="shared" si="17"/>
        <v>1.0487307692307692</v>
      </c>
      <c r="AB96" s="89">
        <f t="shared" si="18"/>
        <v>210.084</v>
      </c>
      <c r="AC96" s="88">
        <f t="shared" si="19"/>
        <v>0.67334615384615382</v>
      </c>
      <c r="AD96" s="104">
        <f t="shared" si="20"/>
        <v>2801.1200000000003</v>
      </c>
    </row>
    <row r="97" spans="1:30" x14ac:dyDescent="0.25">
      <c r="A97" s="2" t="s">
        <v>31</v>
      </c>
      <c r="B97" s="3">
        <v>22135</v>
      </c>
      <c r="C97" s="3">
        <v>738</v>
      </c>
      <c r="D97" s="3">
        <v>286</v>
      </c>
      <c r="E97" s="3">
        <v>33</v>
      </c>
      <c r="F97" s="3">
        <v>88</v>
      </c>
      <c r="G97" s="3">
        <v>252</v>
      </c>
      <c r="H97" s="3">
        <v>13</v>
      </c>
      <c r="I97" s="3">
        <v>95</v>
      </c>
      <c r="J97" s="3">
        <v>603</v>
      </c>
      <c r="K97" s="3">
        <v>71</v>
      </c>
      <c r="L97" s="3">
        <v>88</v>
      </c>
      <c r="M97" s="46">
        <v>7.51</v>
      </c>
      <c r="N97" s="46">
        <v>7.28</v>
      </c>
      <c r="O97" s="3">
        <v>0.97199999999999998</v>
      </c>
      <c r="P97" s="3">
        <v>0.84399999999999997</v>
      </c>
      <c r="Q97" s="47"/>
      <c r="R97" s="47"/>
      <c r="S97" s="47"/>
      <c r="T97" s="47"/>
      <c r="U97" s="47"/>
      <c r="V97" s="47"/>
      <c r="W97" s="29">
        <v>18589</v>
      </c>
      <c r="X97" s="4">
        <f t="shared" si="14"/>
        <v>0.83980121978766664</v>
      </c>
      <c r="Y97" s="86">
        <f t="shared" si="15"/>
        <v>0.94615384615384612</v>
      </c>
      <c r="Z97" s="87">
        <f t="shared" si="16"/>
        <v>211.06800000000001</v>
      </c>
      <c r="AA97" s="88">
        <f t="shared" si="17"/>
        <v>0.67649999999999999</v>
      </c>
      <c r="AB97" s="89">
        <f t="shared" si="18"/>
        <v>185.976</v>
      </c>
      <c r="AC97" s="88">
        <f t="shared" si="19"/>
        <v>0.59607692307692306</v>
      </c>
      <c r="AD97" s="104">
        <f t="shared" si="20"/>
        <v>2479.6799999999998</v>
      </c>
    </row>
    <row r="98" spans="1:30" ht="13" thickBot="1" x14ac:dyDescent="0.3">
      <c r="A98" s="2" t="s">
        <v>32</v>
      </c>
      <c r="B98" s="3">
        <v>25894</v>
      </c>
      <c r="C98" s="3">
        <v>835</v>
      </c>
      <c r="D98" s="3">
        <v>355</v>
      </c>
      <c r="E98" s="3">
        <v>53</v>
      </c>
      <c r="F98" s="3">
        <v>84</v>
      </c>
      <c r="G98" s="3">
        <v>325</v>
      </c>
      <c r="H98" s="3">
        <v>20</v>
      </c>
      <c r="I98" s="3">
        <v>94</v>
      </c>
      <c r="J98" s="3">
        <v>767</v>
      </c>
      <c r="K98" s="3">
        <v>100</v>
      </c>
      <c r="L98" s="3">
        <v>87</v>
      </c>
      <c r="M98" s="48">
        <v>7.35</v>
      </c>
      <c r="N98" s="48">
        <v>7.25</v>
      </c>
      <c r="O98" s="65">
        <v>1.0309999999999999</v>
      </c>
      <c r="P98" s="65">
        <v>0.86599999999999999</v>
      </c>
      <c r="Q98" s="49"/>
      <c r="R98" s="49"/>
      <c r="S98" s="49"/>
      <c r="T98" s="49"/>
      <c r="U98" s="49"/>
      <c r="V98" s="49"/>
      <c r="W98" s="29">
        <v>21702</v>
      </c>
      <c r="X98" s="4">
        <f t="shared" si="14"/>
        <v>0.83810921448984321</v>
      </c>
      <c r="Y98" s="86">
        <f t="shared" si="15"/>
        <v>1.0705128205128205</v>
      </c>
      <c r="Z98" s="87">
        <f t="shared" si="16"/>
        <v>296.42500000000001</v>
      </c>
      <c r="AA98" s="88">
        <f t="shared" si="17"/>
        <v>0.95008012820512822</v>
      </c>
      <c r="AB98" s="89">
        <f t="shared" si="18"/>
        <v>271.375</v>
      </c>
      <c r="AC98" s="88">
        <f t="shared" si="19"/>
        <v>0.86979166666666663</v>
      </c>
      <c r="AD98" s="104">
        <f t="shared" si="20"/>
        <v>3618.3333333333335</v>
      </c>
    </row>
    <row r="99" spans="1:30" ht="13" thickTop="1" x14ac:dyDescent="0.25">
      <c r="A99" s="5" t="s">
        <v>59</v>
      </c>
      <c r="B99" s="6">
        <f t="shared" ref="B99:J99" si="21">SUM(B87:B98)</f>
        <v>266812</v>
      </c>
      <c r="C99" s="6">
        <f t="shared" si="21"/>
        <v>8778</v>
      </c>
      <c r="D99" s="6">
        <f t="shared" si="21"/>
        <v>4153</v>
      </c>
      <c r="E99" s="6">
        <f>SUM(E87:E98)</f>
        <v>490</v>
      </c>
      <c r="F99" s="6">
        <f>SUM(F87:F98)</f>
        <v>1038</v>
      </c>
      <c r="G99" s="6">
        <f>SUM(G87:G98)</f>
        <v>3767</v>
      </c>
      <c r="H99" s="6">
        <f>SUM(H87:H98)</f>
        <v>233</v>
      </c>
      <c r="I99" s="6">
        <f>SUM(I87:I98)</f>
        <v>1122</v>
      </c>
      <c r="J99" s="6">
        <f t="shared" si="21"/>
        <v>8576</v>
      </c>
      <c r="K99" s="6">
        <f>SUM(K87:K98)</f>
        <v>1098</v>
      </c>
      <c r="L99" s="6">
        <f>SUM(L87:L98)</f>
        <v>1042</v>
      </c>
      <c r="M99" s="50">
        <f t="shared" ref="M99:X99" si="22">SUM(M87:M98)</f>
        <v>81.180000000000007</v>
      </c>
      <c r="N99" s="50">
        <f t="shared" si="22"/>
        <v>73.09</v>
      </c>
      <c r="O99" s="6">
        <f t="shared" si="22"/>
        <v>12.252000000000002</v>
      </c>
      <c r="P99" s="6">
        <f t="shared" si="22"/>
        <v>9.86</v>
      </c>
      <c r="Q99" s="51"/>
      <c r="R99" s="51"/>
      <c r="S99" s="51"/>
      <c r="T99" s="51"/>
      <c r="U99" s="51"/>
      <c r="V99" s="51"/>
      <c r="W99" s="26">
        <f t="shared" si="22"/>
        <v>259551</v>
      </c>
      <c r="X99" s="28">
        <f t="shared" si="22"/>
        <v>11.75386264453708</v>
      </c>
      <c r="Y99" s="90"/>
      <c r="Z99" s="91"/>
      <c r="AA99" s="92"/>
      <c r="AB99" s="93"/>
      <c r="AC99" s="92"/>
      <c r="AD99" s="101"/>
    </row>
    <row r="100" spans="1:30" ht="13" thickBot="1" x14ac:dyDescent="0.3">
      <c r="A100" s="7" t="s">
        <v>60</v>
      </c>
      <c r="B100" s="8">
        <f>AVERAGE(B87:B98)</f>
        <v>22234.333333333332</v>
      </c>
      <c r="C100" s="8">
        <f t="shared" ref="C100:J100" si="23">AVERAGE(C87:C98)</f>
        <v>731.5</v>
      </c>
      <c r="D100" s="8">
        <f t="shared" si="23"/>
        <v>346.08333333333331</v>
      </c>
      <c r="E100" s="8">
        <f>AVERAGE(E87:E98)</f>
        <v>40.833333333333336</v>
      </c>
      <c r="F100" s="8">
        <f>AVERAGE(F87:F98)</f>
        <v>86.5</v>
      </c>
      <c r="G100" s="8">
        <f>AVERAGE(G87:G98)</f>
        <v>313.91666666666669</v>
      </c>
      <c r="H100" s="8">
        <f>AVERAGE(H87:H98)</f>
        <v>19.416666666666668</v>
      </c>
      <c r="I100" s="8">
        <f>AVERAGE(I87:I98)</f>
        <v>93.5</v>
      </c>
      <c r="J100" s="8">
        <f t="shared" si="23"/>
        <v>714.66666666666663</v>
      </c>
      <c r="K100" s="8">
        <f>AVERAGE(K87:K98)</f>
        <v>91.5</v>
      </c>
      <c r="L100" s="8">
        <f>AVERAGE(L87:L98)</f>
        <v>86.833333333333329</v>
      </c>
      <c r="M100" s="52">
        <f t="shared" ref="M100:X100" si="24">AVERAGE(M87:M98)</f>
        <v>7.3800000000000008</v>
      </c>
      <c r="N100" s="52">
        <f t="shared" si="24"/>
        <v>7.3090000000000002</v>
      </c>
      <c r="O100" s="8">
        <f t="shared" si="24"/>
        <v>1.113818181818182</v>
      </c>
      <c r="P100" s="8">
        <f t="shared" si="24"/>
        <v>0.89636363636363636</v>
      </c>
      <c r="Q100" s="53"/>
      <c r="R100" s="53"/>
      <c r="S100" s="53"/>
      <c r="T100" s="53"/>
      <c r="U100" s="53"/>
      <c r="V100" s="53"/>
      <c r="W100" s="27">
        <f t="shared" si="24"/>
        <v>21629.25</v>
      </c>
      <c r="X100" s="23">
        <f t="shared" si="24"/>
        <v>0.97948855371142329</v>
      </c>
      <c r="Y100" s="94">
        <f t="shared" ref="Y100" si="25">C100/$C$2</f>
        <v>0.93782051282051282</v>
      </c>
      <c r="Z100" s="95">
        <f t="shared" ref="Z100" si="26">(C100*D100)/1000</f>
        <v>253.15995833333332</v>
      </c>
      <c r="AA100" s="96">
        <f t="shared" si="17"/>
        <v>0.81141012286324787</v>
      </c>
      <c r="AB100" s="97">
        <f t="shared" ref="AB100" si="27">(G100*C100)/1000</f>
        <v>229.6300416666667</v>
      </c>
      <c r="AC100" s="96">
        <f t="shared" si="19"/>
        <v>0.73599372329059842</v>
      </c>
      <c r="AD100" s="102">
        <f>AVERAGE(AD87:AD98)</f>
        <v>3063.3922222222222</v>
      </c>
    </row>
    <row r="101" spans="1:30" ht="13" thickTop="1" x14ac:dyDescent="0.25"/>
    <row r="103" spans="1:30" ht="13" thickBot="1" x14ac:dyDescent="0.3"/>
    <row r="104" spans="1:30" ht="13.5" thickTop="1" x14ac:dyDescent="0.3">
      <c r="A104" s="18" t="s">
        <v>5</v>
      </c>
      <c r="B104" s="19" t="s">
        <v>6</v>
      </c>
      <c r="C104" s="19" t="s">
        <v>6</v>
      </c>
      <c r="D104" s="19" t="s">
        <v>7</v>
      </c>
      <c r="E104" s="19" t="s">
        <v>8</v>
      </c>
      <c r="F104" s="30" t="s">
        <v>2</v>
      </c>
      <c r="G104" s="19" t="s">
        <v>9</v>
      </c>
      <c r="H104" s="19" t="s">
        <v>10</v>
      </c>
      <c r="I104" s="30" t="s">
        <v>3</v>
      </c>
      <c r="J104" s="19" t="s">
        <v>11</v>
      </c>
      <c r="K104" s="19" t="s">
        <v>12</v>
      </c>
      <c r="L104" s="30" t="s">
        <v>13</v>
      </c>
      <c r="M104" s="32" t="s">
        <v>46</v>
      </c>
      <c r="N104" s="32" t="s">
        <v>47</v>
      </c>
      <c r="O104" s="62" t="s">
        <v>48</v>
      </c>
      <c r="P104" s="62" t="s">
        <v>49</v>
      </c>
      <c r="Q104" s="39"/>
      <c r="R104" s="39"/>
      <c r="S104" s="39"/>
      <c r="T104" s="39"/>
      <c r="U104" s="39"/>
      <c r="V104" s="39"/>
      <c r="W104" s="24" t="s">
        <v>38</v>
      </c>
      <c r="X104" s="20" t="s">
        <v>14</v>
      </c>
      <c r="Y104" s="78" t="s">
        <v>50</v>
      </c>
      <c r="Z104" s="79" t="s">
        <v>51</v>
      </c>
      <c r="AA104" s="80" t="s">
        <v>52</v>
      </c>
      <c r="AB104" s="81" t="s">
        <v>50</v>
      </c>
      <c r="AC104" s="80" t="s">
        <v>50</v>
      </c>
      <c r="AD104" s="78" t="s">
        <v>131</v>
      </c>
    </row>
    <row r="105" spans="1:30" ht="13" thickBot="1" x14ac:dyDescent="0.3">
      <c r="A105" s="15" t="s">
        <v>61</v>
      </c>
      <c r="B105" s="16" t="s">
        <v>16</v>
      </c>
      <c r="C105" s="17" t="s">
        <v>17</v>
      </c>
      <c r="D105" s="16" t="s">
        <v>18</v>
      </c>
      <c r="E105" s="16" t="s">
        <v>18</v>
      </c>
      <c r="F105" s="31" t="s">
        <v>54</v>
      </c>
      <c r="G105" s="16" t="s">
        <v>18</v>
      </c>
      <c r="H105" s="16" t="s">
        <v>18</v>
      </c>
      <c r="I105" s="31" t="s">
        <v>54</v>
      </c>
      <c r="J105" s="16" t="s">
        <v>18</v>
      </c>
      <c r="K105" s="16" t="s">
        <v>18</v>
      </c>
      <c r="L105" s="31" t="s">
        <v>54</v>
      </c>
      <c r="M105" s="33"/>
      <c r="N105" s="33"/>
      <c r="O105" s="63"/>
      <c r="P105" s="63"/>
      <c r="Q105" s="40"/>
      <c r="R105" s="40"/>
      <c r="S105" s="40"/>
      <c r="T105" s="40"/>
      <c r="U105" s="40"/>
      <c r="V105" s="40"/>
      <c r="W105" s="25" t="s">
        <v>40</v>
      </c>
      <c r="X105" s="17" t="s">
        <v>20</v>
      </c>
      <c r="Y105" s="82" t="s">
        <v>6</v>
      </c>
      <c r="Z105" s="83" t="s">
        <v>55</v>
      </c>
      <c r="AA105" s="84" t="s">
        <v>56</v>
      </c>
      <c r="AB105" s="85" t="s">
        <v>57</v>
      </c>
      <c r="AC105" s="84" t="s">
        <v>58</v>
      </c>
      <c r="AD105" s="103" t="s">
        <v>132</v>
      </c>
    </row>
    <row r="106" spans="1:30" ht="13" thickTop="1" x14ac:dyDescent="0.25">
      <c r="A106" s="2" t="s">
        <v>21</v>
      </c>
      <c r="B106" s="3">
        <v>22069</v>
      </c>
      <c r="C106" s="3">
        <v>712</v>
      </c>
      <c r="D106" s="3">
        <v>285</v>
      </c>
      <c r="E106" s="3">
        <v>48</v>
      </c>
      <c r="F106" s="3">
        <v>83</v>
      </c>
      <c r="G106" s="3">
        <v>331</v>
      </c>
      <c r="H106" s="3">
        <v>35</v>
      </c>
      <c r="I106" s="3">
        <v>89</v>
      </c>
      <c r="J106" s="3">
        <v>932</v>
      </c>
      <c r="K106" s="3">
        <v>148</v>
      </c>
      <c r="L106" s="3">
        <v>84</v>
      </c>
      <c r="M106" s="44">
        <v>7.41</v>
      </c>
      <c r="N106" s="44">
        <v>7.24</v>
      </c>
      <c r="O106" s="64">
        <v>1.022</v>
      </c>
      <c r="P106" s="64">
        <v>0.96099999999999997</v>
      </c>
      <c r="Q106" s="45"/>
      <c r="R106" s="45"/>
      <c r="S106" s="45"/>
      <c r="T106" s="45"/>
      <c r="U106" s="45"/>
      <c r="V106" s="45"/>
      <c r="W106" s="29">
        <v>22509</v>
      </c>
      <c r="X106" s="4">
        <f t="shared" ref="X106:X117" si="28">W106/B106</f>
        <v>1.019937468847705</v>
      </c>
      <c r="Y106" s="86">
        <f>C106/$C$2</f>
        <v>0.9128205128205128</v>
      </c>
      <c r="Z106" s="87">
        <f>(C106*D106)/1000</f>
        <v>202.92</v>
      </c>
      <c r="AA106" s="88">
        <f>(Z106)/$E$3</f>
        <v>0.65038461538461534</v>
      </c>
      <c r="AB106" s="89">
        <f>(G106*C106)/1000</f>
        <v>235.672</v>
      </c>
      <c r="AC106" s="88">
        <f>(AB106)/$G$3</f>
        <v>0.75535897435897437</v>
      </c>
      <c r="AD106" s="104">
        <f>(0.8*C106*G106)/60</f>
        <v>3142.2933333333335</v>
      </c>
    </row>
    <row r="107" spans="1:30" x14ac:dyDescent="0.25">
      <c r="A107" s="2" t="s">
        <v>22</v>
      </c>
      <c r="B107" s="3">
        <v>25520</v>
      </c>
      <c r="C107" s="3">
        <v>880</v>
      </c>
      <c r="D107" s="3">
        <v>269</v>
      </c>
      <c r="E107" s="3">
        <v>45</v>
      </c>
      <c r="F107" s="3">
        <v>82</v>
      </c>
      <c r="G107" s="3">
        <v>324</v>
      </c>
      <c r="H107" s="3">
        <v>21</v>
      </c>
      <c r="I107" s="3">
        <v>93</v>
      </c>
      <c r="J107" s="3">
        <v>784</v>
      </c>
      <c r="K107" s="3">
        <v>109</v>
      </c>
      <c r="L107" s="3">
        <v>86</v>
      </c>
      <c r="M107" s="46">
        <v>7.61</v>
      </c>
      <c r="N107" s="46">
        <v>7.29</v>
      </c>
      <c r="O107" s="3">
        <v>1.264</v>
      </c>
      <c r="P107" s="3">
        <v>0.91300000000000003</v>
      </c>
      <c r="Q107" s="47"/>
      <c r="R107" s="47"/>
      <c r="S107" s="47"/>
      <c r="T107" s="47"/>
      <c r="U107" s="47"/>
      <c r="V107" s="47"/>
      <c r="W107" s="29">
        <v>22731</v>
      </c>
      <c r="X107" s="4">
        <f t="shared" si="28"/>
        <v>0.8907131661442006</v>
      </c>
      <c r="Y107" s="86">
        <f t="shared" ref="Y107:Y117" si="29">C107/$C$2</f>
        <v>1.1282051282051282</v>
      </c>
      <c r="Z107" s="87">
        <f t="shared" ref="Z107:Z117" si="30">(C107*D107)/1000</f>
        <v>236.72</v>
      </c>
      <c r="AA107" s="88">
        <f t="shared" ref="AA107:AA119" si="31">(Z107)/$E$3</f>
        <v>0.75871794871794873</v>
      </c>
      <c r="AB107" s="89">
        <f t="shared" ref="AB107:AB117" si="32">(G107*C107)/1000</f>
        <v>285.12</v>
      </c>
      <c r="AC107" s="88">
        <f t="shared" ref="AC107:AC119" si="33">(AB107)/$G$3</f>
        <v>0.91384615384615386</v>
      </c>
      <c r="AD107" s="104">
        <f t="shared" ref="AD107:AD117" si="34">(0.8*C107*G107)/60</f>
        <v>3801.6</v>
      </c>
    </row>
    <row r="108" spans="1:30" x14ac:dyDescent="0.25">
      <c r="A108" s="2" t="s">
        <v>23</v>
      </c>
      <c r="B108" s="3">
        <v>23522</v>
      </c>
      <c r="C108" s="3">
        <v>759</v>
      </c>
      <c r="D108" s="3">
        <v>289</v>
      </c>
      <c r="E108" s="3">
        <v>52</v>
      </c>
      <c r="F108" s="3">
        <v>81</v>
      </c>
      <c r="G108" s="3">
        <v>333</v>
      </c>
      <c r="H108" s="3">
        <v>17</v>
      </c>
      <c r="I108" s="3">
        <v>95</v>
      </c>
      <c r="J108" s="3">
        <v>814</v>
      </c>
      <c r="K108" s="3">
        <v>101</v>
      </c>
      <c r="L108" s="3">
        <v>88</v>
      </c>
      <c r="M108" s="46">
        <v>7.47</v>
      </c>
      <c r="N108" s="46">
        <v>7.38</v>
      </c>
      <c r="O108" s="3">
        <v>1.0820000000000001</v>
      </c>
      <c r="P108" s="3">
        <v>0.8</v>
      </c>
      <c r="Q108" s="47"/>
      <c r="R108" s="47"/>
      <c r="S108" s="47"/>
      <c r="T108" s="47"/>
      <c r="U108" s="47"/>
      <c r="V108" s="47"/>
      <c r="W108" s="29">
        <v>21217</v>
      </c>
      <c r="X108" s="4">
        <f t="shared" si="28"/>
        <v>0.90200663208910803</v>
      </c>
      <c r="Y108" s="86">
        <f t="shared" si="29"/>
        <v>0.97307692307692306</v>
      </c>
      <c r="Z108" s="87">
        <f t="shared" si="30"/>
        <v>219.351</v>
      </c>
      <c r="AA108" s="88">
        <f t="shared" si="31"/>
        <v>0.70304807692307691</v>
      </c>
      <c r="AB108" s="89">
        <f t="shared" si="32"/>
        <v>252.74700000000001</v>
      </c>
      <c r="AC108" s="88">
        <f t="shared" si="33"/>
        <v>0.81008653846153855</v>
      </c>
      <c r="AD108" s="104">
        <f t="shared" si="34"/>
        <v>3369.96</v>
      </c>
    </row>
    <row r="109" spans="1:30" x14ac:dyDescent="0.25">
      <c r="A109" s="2" t="s">
        <v>24</v>
      </c>
      <c r="B109" s="3">
        <v>23327</v>
      </c>
      <c r="C109" s="3">
        <v>778</v>
      </c>
      <c r="D109" s="3">
        <v>303</v>
      </c>
      <c r="E109" s="3">
        <v>57</v>
      </c>
      <c r="F109" s="3">
        <v>81</v>
      </c>
      <c r="G109" s="3">
        <v>491</v>
      </c>
      <c r="H109" s="3">
        <v>21</v>
      </c>
      <c r="I109" s="3">
        <v>95</v>
      </c>
      <c r="J109" s="3">
        <v>1136</v>
      </c>
      <c r="K109" s="3">
        <v>76</v>
      </c>
      <c r="L109" s="3">
        <v>92</v>
      </c>
      <c r="M109" s="46">
        <v>7.27</v>
      </c>
      <c r="N109" s="46">
        <v>7.24</v>
      </c>
      <c r="O109" s="3">
        <v>1.0880000000000001</v>
      </c>
      <c r="P109" s="3">
        <v>0.72099999999999997</v>
      </c>
      <c r="Q109" s="47"/>
      <c r="R109" s="47"/>
      <c r="S109" s="47"/>
      <c r="T109" s="47"/>
      <c r="U109" s="47"/>
      <c r="V109" s="47"/>
      <c r="W109" s="29">
        <v>21361</v>
      </c>
      <c r="X109" s="4">
        <f t="shared" si="28"/>
        <v>0.91571998113773734</v>
      </c>
      <c r="Y109" s="86">
        <f t="shared" si="29"/>
        <v>0.99743589743589745</v>
      </c>
      <c r="Z109" s="87">
        <f t="shared" si="30"/>
        <v>235.73400000000001</v>
      </c>
      <c r="AA109" s="88">
        <f t="shared" si="31"/>
        <v>0.75555769230769232</v>
      </c>
      <c r="AB109" s="89">
        <f t="shared" si="32"/>
        <v>381.99799999999999</v>
      </c>
      <c r="AC109" s="88">
        <f t="shared" si="33"/>
        <v>1.2243525641025641</v>
      </c>
      <c r="AD109" s="104">
        <f t="shared" si="34"/>
        <v>5093.3066666666673</v>
      </c>
    </row>
    <row r="110" spans="1:30" x14ac:dyDescent="0.25">
      <c r="A110" s="2" t="s">
        <v>25</v>
      </c>
      <c r="B110" s="3">
        <v>23591</v>
      </c>
      <c r="C110" s="3">
        <v>761</v>
      </c>
      <c r="D110" s="3">
        <v>201</v>
      </c>
      <c r="E110" s="3">
        <v>39</v>
      </c>
      <c r="F110" s="3">
        <v>77</v>
      </c>
      <c r="G110" s="3">
        <v>287</v>
      </c>
      <c r="H110" s="3">
        <v>11</v>
      </c>
      <c r="I110" s="3">
        <v>96</v>
      </c>
      <c r="J110" s="3">
        <v>630</v>
      </c>
      <c r="K110" s="3">
        <v>68</v>
      </c>
      <c r="L110" s="3">
        <v>87</v>
      </c>
      <c r="M110" s="46">
        <v>7.47</v>
      </c>
      <c r="N110" s="46">
        <v>7.37</v>
      </c>
      <c r="O110" s="3">
        <v>1.0780000000000001</v>
      </c>
      <c r="P110" s="3">
        <v>0.73899999999999999</v>
      </c>
      <c r="Q110" s="47"/>
      <c r="R110" s="47"/>
      <c r="S110" s="47"/>
      <c r="T110" s="47"/>
      <c r="U110" s="47"/>
      <c r="V110" s="47"/>
      <c r="W110" s="29">
        <v>25379</v>
      </c>
      <c r="X110" s="4">
        <f t="shared" si="28"/>
        <v>1.0757916154465685</v>
      </c>
      <c r="Y110" s="86">
        <f t="shared" si="29"/>
        <v>0.97564102564102562</v>
      </c>
      <c r="Z110" s="87">
        <f t="shared" si="30"/>
        <v>152.96100000000001</v>
      </c>
      <c r="AA110" s="88">
        <f t="shared" si="31"/>
        <v>0.49025961538461543</v>
      </c>
      <c r="AB110" s="89">
        <f t="shared" si="32"/>
        <v>218.40700000000001</v>
      </c>
      <c r="AC110" s="88">
        <f t="shared" si="33"/>
        <v>0.70002243589743596</v>
      </c>
      <c r="AD110" s="104">
        <f t="shared" si="34"/>
        <v>2912.0933333333332</v>
      </c>
    </row>
    <row r="111" spans="1:30" x14ac:dyDescent="0.25">
      <c r="A111" s="2" t="s">
        <v>26</v>
      </c>
      <c r="B111" s="3">
        <v>18269</v>
      </c>
      <c r="C111" s="3">
        <v>609</v>
      </c>
      <c r="D111" s="3">
        <v>224</v>
      </c>
      <c r="E111" s="3">
        <v>69</v>
      </c>
      <c r="F111" s="3">
        <v>68</v>
      </c>
      <c r="G111" s="3">
        <v>295</v>
      </c>
      <c r="H111" s="3">
        <v>22</v>
      </c>
      <c r="I111" s="3">
        <v>93</v>
      </c>
      <c r="J111" s="3">
        <v>664</v>
      </c>
      <c r="K111" s="3">
        <v>122</v>
      </c>
      <c r="L111" s="3">
        <v>81</v>
      </c>
      <c r="M111" s="46">
        <v>7.29</v>
      </c>
      <c r="N111" s="46">
        <v>7.3</v>
      </c>
      <c r="O111" s="3">
        <v>1.1220000000000001</v>
      </c>
      <c r="P111" s="3">
        <v>0.99299999999999999</v>
      </c>
      <c r="Q111" s="47"/>
      <c r="R111" s="47"/>
      <c r="S111" s="47"/>
      <c r="T111" s="47"/>
      <c r="U111" s="47"/>
      <c r="V111" s="47"/>
      <c r="W111" s="29">
        <v>25363</v>
      </c>
      <c r="X111" s="4">
        <f t="shared" si="28"/>
        <v>1.3883080628386886</v>
      </c>
      <c r="Y111" s="86">
        <f t="shared" si="29"/>
        <v>0.78076923076923077</v>
      </c>
      <c r="Z111" s="87">
        <f t="shared" si="30"/>
        <v>136.416</v>
      </c>
      <c r="AA111" s="88">
        <f t="shared" si="31"/>
        <v>0.4372307692307692</v>
      </c>
      <c r="AB111" s="89">
        <f t="shared" si="32"/>
        <v>179.655</v>
      </c>
      <c r="AC111" s="88">
        <f t="shared" si="33"/>
        <v>0.57581730769230766</v>
      </c>
      <c r="AD111" s="104">
        <f t="shared" si="34"/>
        <v>2395.4</v>
      </c>
    </row>
    <row r="112" spans="1:30" x14ac:dyDescent="0.25">
      <c r="A112" s="2" t="s">
        <v>27</v>
      </c>
      <c r="B112" s="3">
        <v>18229</v>
      </c>
      <c r="C112" s="3">
        <v>588</v>
      </c>
      <c r="D112" s="3">
        <v>309</v>
      </c>
      <c r="E112" s="3">
        <v>42</v>
      </c>
      <c r="F112" s="3">
        <v>86</v>
      </c>
      <c r="G112" s="3">
        <v>332</v>
      </c>
      <c r="H112" s="3">
        <v>16</v>
      </c>
      <c r="I112" s="3">
        <v>95</v>
      </c>
      <c r="J112" s="3">
        <v>802</v>
      </c>
      <c r="K112" s="3">
        <v>119</v>
      </c>
      <c r="L112" s="3">
        <v>85</v>
      </c>
      <c r="M112" s="46">
        <v>7.33</v>
      </c>
      <c r="N112" s="46">
        <v>7.35</v>
      </c>
      <c r="O112" s="3">
        <v>1.1970000000000001</v>
      </c>
      <c r="P112" s="3">
        <v>1.0629999999999999</v>
      </c>
      <c r="Q112" s="47"/>
      <c r="R112" s="47"/>
      <c r="S112" s="47"/>
      <c r="T112" s="47"/>
      <c r="U112" s="47"/>
      <c r="V112" s="47"/>
      <c r="W112" s="29">
        <v>23005</v>
      </c>
      <c r="X112" s="4">
        <f t="shared" si="28"/>
        <v>1.2620001097152889</v>
      </c>
      <c r="Y112" s="86">
        <f t="shared" si="29"/>
        <v>0.75384615384615383</v>
      </c>
      <c r="Z112" s="87">
        <f t="shared" si="30"/>
        <v>181.69200000000001</v>
      </c>
      <c r="AA112" s="88">
        <f t="shared" si="31"/>
        <v>0.58234615384615385</v>
      </c>
      <c r="AB112" s="89">
        <f t="shared" si="32"/>
        <v>195.21600000000001</v>
      </c>
      <c r="AC112" s="88">
        <f t="shared" si="33"/>
        <v>0.62569230769230777</v>
      </c>
      <c r="AD112" s="104">
        <f t="shared" si="34"/>
        <v>2602.88</v>
      </c>
    </row>
    <row r="113" spans="1:30" x14ac:dyDescent="0.25">
      <c r="A113" s="2" t="s">
        <v>28</v>
      </c>
      <c r="B113" s="3">
        <v>20265</v>
      </c>
      <c r="C113" s="3">
        <v>654</v>
      </c>
      <c r="D113" s="3">
        <v>361</v>
      </c>
      <c r="E113" s="3">
        <v>43</v>
      </c>
      <c r="F113" s="3">
        <v>87</v>
      </c>
      <c r="G113" s="3">
        <v>441</v>
      </c>
      <c r="H113" s="3">
        <v>24</v>
      </c>
      <c r="I113" s="3">
        <v>94</v>
      </c>
      <c r="J113" s="3">
        <v>936</v>
      </c>
      <c r="K113" s="3">
        <v>142</v>
      </c>
      <c r="L113" s="3">
        <v>82</v>
      </c>
      <c r="M113" s="46">
        <v>7.2</v>
      </c>
      <c r="N113" s="46">
        <v>7.19</v>
      </c>
      <c r="O113" s="3">
        <v>1.258</v>
      </c>
      <c r="P113" s="3">
        <v>1.0329999999999999</v>
      </c>
      <c r="Q113" s="47"/>
      <c r="R113" s="47"/>
      <c r="S113" s="47"/>
      <c r="T113" s="47"/>
      <c r="U113" s="47"/>
      <c r="V113" s="47"/>
      <c r="W113" s="29">
        <v>18429</v>
      </c>
      <c r="X113" s="4">
        <f t="shared" si="28"/>
        <v>0.90940044411547005</v>
      </c>
      <c r="Y113" s="86">
        <f t="shared" si="29"/>
        <v>0.83846153846153848</v>
      </c>
      <c r="Z113" s="87">
        <f t="shared" si="30"/>
        <v>236.09399999999999</v>
      </c>
      <c r="AA113" s="88">
        <f t="shared" si="31"/>
        <v>0.75671153846153849</v>
      </c>
      <c r="AB113" s="89">
        <f t="shared" si="32"/>
        <v>288.41399999999999</v>
      </c>
      <c r="AC113" s="88">
        <f t="shared" si="33"/>
        <v>0.92440384615384608</v>
      </c>
      <c r="AD113" s="104">
        <f t="shared" si="34"/>
        <v>3845.52</v>
      </c>
    </row>
    <row r="114" spans="1:30" x14ac:dyDescent="0.25">
      <c r="A114" s="2" t="s">
        <v>29</v>
      </c>
      <c r="B114" s="3">
        <v>18960</v>
      </c>
      <c r="C114" s="3">
        <v>632</v>
      </c>
      <c r="D114" s="3">
        <v>300</v>
      </c>
      <c r="E114" s="3">
        <v>53</v>
      </c>
      <c r="F114" s="3">
        <v>81</v>
      </c>
      <c r="G114" s="3">
        <v>334</v>
      </c>
      <c r="H114" s="3">
        <v>19</v>
      </c>
      <c r="I114" s="3">
        <v>94</v>
      </c>
      <c r="J114" s="3">
        <v>795</v>
      </c>
      <c r="K114" s="3">
        <v>98</v>
      </c>
      <c r="L114" s="3">
        <v>87</v>
      </c>
      <c r="M114" s="46">
        <v>7.36</v>
      </c>
      <c r="N114" s="46">
        <v>7.23</v>
      </c>
      <c r="O114" s="3">
        <v>1.143</v>
      </c>
      <c r="P114" s="3">
        <v>0.94499999999999995</v>
      </c>
      <c r="Q114" s="47"/>
      <c r="R114" s="47"/>
      <c r="S114" s="47"/>
      <c r="T114" s="47"/>
      <c r="U114" s="47"/>
      <c r="V114" s="47"/>
      <c r="W114" s="29">
        <v>17229</v>
      </c>
      <c r="X114" s="4">
        <f t="shared" si="28"/>
        <v>0.90870253164556958</v>
      </c>
      <c r="Y114" s="86">
        <f t="shared" si="29"/>
        <v>0.81025641025641026</v>
      </c>
      <c r="Z114" s="87">
        <f t="shared" si="30"/>
        <v>189.6</v>
      </c>
      <c r="AA114" s="88">
        <f t="shared" si="31"/>
        <v>0.60769230769230764</v>
      </c>
      <c r="AB114" s="89">
        <f t="shared" si="32"/>
        <v>211.08799999999999</v>
      </c>
      <c r="AC114" s="88">
        <f t="shared" si="33"/>
        <v>0.6765641025641026</v>
      </c>
      <c r="AD114" s="104">
        <f t="shared" si="34"/>
        <v>2814.5066666666667</v>
      </c>
    </row>
    <row r="115" spans="1:30" x14ac:dyDescent="0.25">
      <c r="A115" s="2" t="s">
        <v>30</v>
      </c>
      <c r="B115" s="3">
        <v>17457</v>
      </c>
      <c r="C115" s="3">
        <v>563</v>
      </c>
      <c r="D115" s="3">
        <v>346</v>
      </c>
      <c r="E115" s="3">
        <v>42</v>
      </c>
      <c r="F115" s="3">
        <v>86</v>
      </c>
      <c r="G115" s="3">
        <v>386</v>
      </c>
      <c r="H115" s="3">
        <v>23</v>
      </c>
      <c r="I115" s="3">
        <v>94</v>
      </c>
      <c r="J115" s="3">
        <v>871</v>
      </c>
      <c r="K115" s="3">
        <v>117</v>
      </c>
      <c r="L115" s="3">
        <v>87</v>
      </c>
      <c r="M115" s="46">
        <v>7.31</v>
      </c>
      <c r="N115" s="46">
        <v>7.34</v>
      </c>
      <c r="O115" s="3">
        <v>1.117</v>
      </c>
      <c r="P115" s="3">
        <v>1.044</v>
      </c>
      <c r="Q115" s="47"/>
      <c r="R115" s="47"/>
      <c r="S115" s="47"/>
      <c r="T115" s="47"/>
      <c r="U115" s="47"/>
      <c r="V115" s="47"/>
      <c r="W115" s="29">
        <v>18037</v>
      </c>
      <c r="X115" s="4">
        <f t="shared" si="28"/>
        <v>1.0332244944721316</v>
      </c>
      <c r="Y115" s="86">
        <f t="shared" si="29"/>
        <v>0.72179487179487178</v>
      </c>
      <c r="Z115" s="87">
        <f t="shared" si="30"/>
        <v>194.798</v>
      </c>
      <c r="AA115" s="88">
        <f t="shared" si="31"/>
        <v>0.62435256410256412</v>
      </c>
      <c r="AB115" s="89">
        <f t="shared" si="32"/>
        <v>217.31800000000001</v>
      </c>
      <c r="AC115" s="88">
        <f t="shared" si="33"/>
        <v>0.69653205128205131</v>
      </c>
      <c r="AD115" s="104">
        <f t="shared" si="34"/>
        <v>2897.5733333333337</v>
      </c>
    </row>
    <row r="116" spans="1:30" x14ac:dyDescent="0.25">
      <c r="A116" s="2" t="s">
        <v>31</v>
      </c>
      <c r="B116" s="3">
        <v>18316</v>
      </c>
      <c r="C116" s="3">
        <v>611</v>
      </c>
      <c r="D116" s="3">
        <v>259</v>
      </c>
      <c r="E116" s="3">
        <v>67</v>
      </c>
      <c r="F116" s="3">
        <v>75</v>
      </c>
      <c r="G116" s="3">
        <v>577</v>
      </c>
      <c r="H116" s="3">
        <v>44</v>
      </c>
      <c r="I116" s="3">
        <v>92</v>
      </c>
      <c r="J116" s="3">
        <v>1159</v>
      </c>
      <c r="K116" s="3">
        <v>133</v>
      </c>
      <c r="L116" s="3">
        <v>88</v>
      </c>
      <c r="M116" s="46">
        <v>7.25</v>
      </c>
      <c r="N116" s="46">
        <v>7.18</v>
      </c>
      <c r="O116" s="3">
        <v>1.17</v>
      </c>
      <c r="P116" s="3">
        <v>0.96099999999999997</v>
      </c>
      <c r="Q116" s="47"/>
      <c r="R116" s="47"/>
      <c r="S116" s="47"/>
      <c r="T116" s="47"/>
      <c r="U116" s="47"/>
      <c r="V116" s="47"/>
      <c r="W116" s="29">
        <v>17506</v>
      </c>
      <c r="X116" s="4">
        <f t="shared" si="28"/>
        <v>0.95577637038654728</v>
      </c>
      <c r="Y116" s="86">
        <f t="shared" si="29"/>
        <v>0.78333333333333333</v>
      </c>
      <c r="Z116" s="87">
        <f t="shared" si="30"/>
        <v>158.249</v>
      </c>
      <c r="AA116" s="88">
        <f t="shared" si="31"/>
        <v>0.50720833333333337</v>
      </c>
      <c r="AB116" s="89">
        <f t="shared" si="32"/>
        <v>352.54700000000003</v>
      </c>
      <c r="AC116" s="88">
        <f t="shared" si="33"/>
        <v>1.1299583333333334</v>
      </c>
      <c r="AD116" s="104">
        <f t="shared" si="34"/>
        <v>4700.626666666667</v>
      </c>
    </row>
    <row r="117" spans="1:30" ht="13" thickBot="1" x14ac:dyDescent="0.3">
      <c r="A117" s="2" t="s">
        <v>32</v>
      </c>
      <c r="B117" s="3">
        <v>25348</v>
      </c>
      <c r="C117" s="3">
        <v>818</v>
      </c>
      <c r="D117" s="3">
        <v>307</v>
      </c>
      <c r="E117" s="3">
        <v>34</v>
      </c>
      <c r="F117" s="3">
        <v>89</v>
      </c>
      <c r="G117" s="3">
        <v>374</v>
      </c>
      <c r="H117" s="3">
        <v>18</v>
      </c>
      <c r="I117" s="3">
        <v>95</v>
      </c>
      <c r="J117" s="3">
        <v>901</v>
      </c>
      <c r="K117" s="3">
        <v>105</v>
      </c>
      <c r="L117" s="3">
        <v>87</v>
      </c>
      <c r="M117" s="48">
        <v>7.05</v>
      </c>
      <c r="N117" s="48">
        <v>7.02</v>
      </c>
      <c r="O117" s="65">
        <v>0.92200000000000004</v>
      </c>
      <c r="P117" s="65">
        <v>0.752</v>
      </c>
      <c r="Q117" s="49"/>
      <c r="R117" s="49"/>
      <c r="S117" s="49"/>
      <c r="T117" s="49"/>
      <c r="U117" s="49"/>
      <c r="V117" s="49"/>
      <c r="W117" s="29">
        <v>24017</v>
      </c>
      <c r="X117" s="4">
        <f t="shared" si="28"/>
        <v>0.94749092630582299</v>
      </c>
      <c r="Y117" s="86">
        <f t="shared" si="29"/>
        <v>1.0487179487179488</v>
      </c>
      <c r="Z117" s="87">
        <f t="shared" si="30"/>
        <v>251.126</v>
      </c>
      <c r="AA117" s="88">
        <f t="shared" si="31"/>
        <v>0.80489102564102566</v>
      </c>
      <c r="AB117" s="89">
        <f t="shared" si="32"/>
        <v>305.93200000000002</v>
      </c>
      <c r="AC117" s="88">
        <f t="shared" si="33"/>
        <v>0.98055128205128206</v>
      </c>
      <c r="AD117" s="104">
        <f t="shared" si="34"/>
        <v>4079.0933333333337</v>
      </c>
    </row>
    <row r="118" spans="1:30" ht="13" thickTop="1" x14ac:dyDescent="0.25">
      <c r="A118" s="5" t="s">
        <v>62</v>
      </c>
      <c r="B118" s="6">
        <f t="shared" ref="B118:P118" si="35">SUM(B106:B117)</f>
        <v>254873</v>
      </c>
      <c r="C118" s="6">
        <f t="shared" si="35"/>
        <v>8365</v>
      </c>
      <c r="D118" s="6">
        <f t="shared" si="35"/>
        <v>3453</v>
      </c>
      <c r="E118" s="6">
        <f>SUM(E106:E117)</f>
        <v>591</v>
      </c>
      <c r="F118" s="6">
        <f>SUM(F106:F117)</f>
        <v>976</v>
      </c>
      <c r="G118" s="6">
        <f>SUM(G106:G117)</f>
        <v>4505</v>
      </c>
      <c r="H118" s="6">
        <f>SUM(H106:H117)</f>
        <v>271</v>
      </c>
      <c r="I118" s="6">
        <f>SUM(I106:I117)</f>
        <v>1125</v>
      </c>
      <c r="J118" s="6">
        <f t="shared" si="35"/>
        <v>10424</v>
      </c>
      <c r="K118" s="6">
        <f>SUM(K106:K117)</f>
        <v>1338</v>
      </c>
      <c r="L118" s="6">
        <f>SUM(L106:L117)</f>
        <v>1034</v>
      </c>
      <c r="M118" s="50">
        <f t="shared" si="35"/>
        <v>88.02</v>
      </c>
      <c r="N118" s="50">
        <f t="shared" si="35"/>
        <v>87.129999999999981</v>
      </c>
      <c r="O118" s="6">
        <f t="shared" si="35"/>
        <v>13.463000000000003</v>
      </c>
      <c r="P118" s="6">
        <f t="shared" si="35"/>
        <v>10.925000000000002</v>
      </c>
      <c r="Q118" s="51"/>
      <c r="R118" s="51"/>
      <c r="S118" s="51"/>
      <c r="T118" s="51"/>
      <c r="U118" s="51"/>
      <c r="V118" s="51"/>
      <c r="W118" s="26">
        <f>SUM(W106:W117)</f>
        <v>256783</v>
      </c>
      <c r="X118" s="28">
        <f>SUM(X106:X117)</f>
        <v>12.209071803144838</v>
      </c>
      <c r="Y118" s="90"/>
      <c r="Z118" s="91"/>
      <c r="AA118" s="92"/>
      <c r="AB118" s="93"/>
      <c r="AC118" s="92"/>
      <c r="AD118" s="101"/>
    </row>
    <row r="119" spans="1:30" ht="13" thickBot="1" x14ac:dyDescent="0.3">
      <c r="A119" s="7" t="s">
        <v>63</v>
      </c>
      <c r="B119" s="8">
        <f>AVERAGE(B106:B117)</f>
        <v>21239.416666666668</v>
      </c>
      <c r="C119" s="8">
        <f t="shared" ref="C119:J119" si="36">AVERAGE(C106:C117)</f>
        <v>697.08333333333337</v>
      </c>
      <c r="D119" s="8">
        <f t="shared" si="36"/>
        <v>287.75</v>
      </c>
      <c r="E119" s="8">
        <f>AVERAGE(E106:E117)</f>
        <v>49.25</v>
      </c>
      <c r="F119" s="8">
        <f>AVERAGE(F106:F117)</f>
        <v>81.333333333333329</v>
      </c>
      <c r="G119" s="8">
        <f>AVERAGE(G106:G117)</f>
        <v>375.41666666666669</v>
      </c>
      <c r="H119" s="8">
        <f>AVERAGE(H106:H117)</f>
        <v>22.583333333333332</v>
      </c>
      <c r="I119" s="8">
        <f>AVERAGE(I106:I117)</f>
        <v>93.75</v>
      </c>
      <c r="J119" s="8">
        <f t="shared" si="36"/>
        <v>868.66666666666663</v>
      </c>
      <c r="K119" s="8">
        <f>AVERAGE(K106:K117)</f>
        <v>111.5</v>
      </c>
      <c r="L119" s="8">
        <f>AVERAGE(L106:L117)</f>
        <v>86.166666666666671</v>
      </c>
      <c r="M119" s="52">
        <f t="shared" ref="M119:X119" si="37">AVERAGE(M106:M117)</f>
        <v>7.335</v>
      </c>
      <c r="N119" s="52">
        <f t="shared" si="37"/>
        <v>7.2608333333333315</v>
      </c>
      <c r="O119" s="8">
        <f t="shared" si="37"/>
        <v>1.1219166666666669</v>
      </c>
      <c r="P119" s="8">
        <f t="shared" si="37"/>
        <v>0.91041666666666687</v>
      </c>
      <c r="Q119" s="53"/>
      <c r="R119" s="53"/>
      <c r="S119" s="53"/>
      <c r="T119" s="53"/>
      <c r="U119" s="53"/>
      <c r="V119" s="53"/>
      <c r="W119" s="27">
        <f t="shared" si="37"/>
        <v>21398.583333333332</v>
      </c>
      <c r="X119" s="23">
        <f t="shared" si="37"/>
        <v>1.0174226502620698</v>
      </c>
      <c r="Y119" s="94">
        <f t="shared" ref="Y119" si="38">C119/$C$2</f>
        <v>0.89369658119658124</v>
      </c>
      <c r="Z119" s="95">
        <f t="shared" ref="Z119" si="39">(C119*D119)/1000</f>
        <v>200.58572916666668</v>
      </c>
      <c r="AA119" s="96">
        <f t="shared" si="31"/>
        <v>0.64290297809829067</v>
      </c>
      <c r="AB119" s="97">
        <f t="shared" ref="AB119" si="40">(G119*C119)/1000</f>
        <v>261.69670138888893</v>
      </c>
      <c r="AC119" s="96">
        <f t="shared" si="33"/>
        <v>0.83877147881054148</v>
      </c>
      <c r="AD119" s="102">
        <f>AVERAGE(AD106:AD117)</f>
        <v>3471.2377777777783</v>
      </c>
    </row>
    <row r="120" spans="1:30" ht="13" thickTop="1" x14ac:dyDescent="0.25"/>
    <row r="122" spans="1:30" ht="13" thickBot="1" x14ac:dyDescent="0.3"/>
    <row r="123" spans="1:30" ht="13.5" thickTop="1" x14ac:dyDescent="0.3">
      <c r="A123" s="18" t="s">
        <v>5</v>
      </c>
      <c r="B123" s="19" t="s">
        <v>6</v>
      </c>
      <c r="C123" s="19" t="s">
        <v>6</v>
      </c>
      <c r="D123" s="19" t="s">
        <v>7</v>
      </c>
      <c r="E123" s="19" t="s">
        <v>8</v>
      </c>
      <c r="F123" s="30" t="s">
        <v>2</v>
      </c>
      <c r="G123" s="19" t="s">
        <v>9</v>
      </c>
      <c r="H123" s="19" t="s">
        <v>10</v>
      </c>
      <c r="I123" s="30" t="s">
        <v>3</v>
      </c>
      <c r="J123" s="19" t="s">
        <v>11</v>
      </c>
      <c r="K123" s="19" t="s">
        <v>12</v>
      </c>
      <c r="L123" s="30" t="s">
        <v>13</v>
      </c>
      <c r="M123" s="32" t="s">
        <v>46</v>
      </c>
      <c r="N123" s="32" t="s">
        <v>47</v>
      </c>
      <c r="O123" s="62" t="s">
        <v>48</v>
      </c>
      <c r="P123" s="62" t="s">
        <v>49</v>
      </c>
      <c r="Q123" s="39"/>
      <c r="R123" s="39"/>
      <c r="S123" s="39"/>
      <c r="T123" s="39"/>
      <c r="U123" s="39"/>
      <c r="V123" s="39"/>
      <c r="W123" s="24" t="s">
        <v>38</v>
      </c>
      <c r="X123" s="20" t="s">
        <v>14</v>
      </c>
      <c r="Y123" s="78" t="s">
        <v>50</v>
      </c>
      <c r="Z123" s="79" t="s">
        <v>51</v>
      </c>
      <c r="AA123" s="80" t="s">
        <v>52</v>
      </c>
      <c r="AB123" s="81" t="s">
        <v>50</v>
      </c>
      <c r="AC123" s="80" t="s">
        <v>50</v>
      </c>
      <c r="AD123" s="78" t="s">
        <v>131</v>
      </c>
    </row>
    <row r="124" spans="1:30" ht="13" thickBot="1" x14ac:dyDescent="0.3">
      <c r="A124" s="15" t="s">
        <v>64</v>
      </c>
      <c r="B124" s="16" t="s">
        <v>16</v>
      </c>
      <c r="C124" s="17" t="s">
        <v>17</v>
      </c>
      <c r="D124" s="16" t="s">
        <v>18</v>
      </c>
      <c r="E124" s="16" t="s">
        <v>18</v>
      </c>
      <c r="F124" s="31" t="s">
        <v>54</v>
      </c>
      <c r="G124" s="16" t="s">
        <v>18</v>
      </c>
      <c r="H124" s="16" t="s">
        <v>18</v>
      </c>
      <c r="I124" s="31" t="s">
        <v>54</v>
      </c>
      <c r="J124" s="16" t="s">
        <v>18</v>
      </c>
      <c r="K124" s="16" t="s">
        <v>18</v>
      </c>
      <c r="L124" s="31" t="s">
        <v>54</v>
      </c>
      <c r="M124" s="33"/>
      <c r="N124" s="33"/>
      <c r="O124" s="63"/>
      <c r="P124" s="63"/>
      <c r="Q124" s="40"/>
      <c r="R124" s="40"/>
      <c r="S124" s="40"/>
      <c r="T124" s="40"/>
      <c r="U124" s="40"/>
      <c r="V124" s="40"/>
      <c r="W124" s="25" t="s">
        <v>40</v>
      </c>
      <c r="X124" s="17" t="s">
        <v>20</v>
      </c>
      <c r="Y124" s="82" t="s">
        <v>6</v>
      </c>
      <c r="Z124" s="83" t="s">
        <v>55</v>
      </c>
      <c r="AA124" s="84" t="s">
        <v>56</v>
      </c>
      <c r="AB124" s="85" t="s">
        <v>57</v>
      </c>
      <c r="AC124" s="84" t="s">
        <v>58</v>
      </c>
      <c r="AD124" s="103" t="s">
        <v>132</v>
      </c>
    </row>
    <row r="125" spans="1:30" ht="13" thickTop="1" x14ac:dyDescent="0.25">
      <c r="A125" s="2" t="s">
        <v>21</v>
      </c>
      <c r="B125" s="3">
        <v>21298</v>
      </c>
      <c r="C125" s="3">
        <v>687</v>
      </c>
      <c r="D125" s="3">
        <v>359</v>
      </c>
      <c r="E125" s="3">
        <v>39</v>
      </c>
      <c r="F125" s="3">
        <v>88</v>
      </c>
      <c r="G125" s="3">
        <v>402</v>
      </c>
      <c r="H125" s="3">
        <v>33</v>
      </c>
      <c r="I125" s="3">
        <v>92</v>
      </c>
      <c r="J125" s="3">
        <v>831</v>
      </c>
      <c r="K125" s="3">
        <v>154</v>
      </c>
      <c r="L125" s="3">
        <v>81</v>
      </c>
      <c r="M125" s="44">
        <v>7.43</v>
      </c>
      <c r="N125" s="44">
        <v>7.21</v>
      </c>
      <c r="O125" s="64">
        <v>1.036</v>
      </c>
      <c r="P125" s="64">
        <v>0.94899999999999995</v>
      </c>
      <c r="Q125" s="45"/>
      <c r="R125" s="45"/>
      <c r="S125" s="45"/>
      <c r="T125" s="45"/>
      <c r="U125" s="45"/>
      <c r="V125" s="45"/>
      <c r="W125" s="29">
        <v>25640</v>
      </c>
      <c r="X125" s="4">
        <f t="shared" ref="X125:X136" si="41">W125/B125</f>
        <v>1.203868907878674</v>
      </c>
      <c r="Y125" s="86">
        <f>C125/$C$2</f>
        <v>0.88076923076923075</v>
      </c>
      <c r="Z125" s="87">
        <f>(C125*D125)/1000</f>
        <v>246.63300000000001</v>
      </c>
      <c r="AA125" s="88">
        <f>(Z125)/$E$3</f>
        <v>0.79049038461538468</v>
      </c>
      <c r="AB125" s="89">
        <f>(G125*C125)/1000</f>
        <v>276.17399999999998</v>
      </c>
      <c r="AC125" s="88">
        <f>(AB125)/$G$3</f>
        <v>0.8851730769230769</v>
      </c>
      <c r="AD125" s="104">
        <f>(0.8*C125*G125)/60</f>
        <v>3682.32</v>
      </c>
    </row>
    <row r="126" spans="1:30" x14ac:dyDescent="0.25">
      <c r="A126" s="2" t="s">
        <v>22</v>
      </c>
      <c r="B126" s="3">
        <v>18618</v>
      </c>
      <c r="C126" s="3">
        <v>665</v>
      </c>
      <c r="D126" s="3">
        <v>260</v>
      </c>
      <c r="E126" s="3">
        <v>48</v>
      </c>
      <c r="F126" s="3">
        <v>81</v>
      </c>
      <c r="G126" s="3">
        <v>395</v>
      </c>
      <c r="H126" s="3">
        <v>27</v>
      </c>
      <c r="I126" s="3">
        <v>93</v>
      </c>
      <c r="J126" s="3">
        <v>891</v>
      </c>
      <c r="K126" s="3">
        <v>131</v>
      </c>
      <c r="L126" s="3">
        <v>85</v>
      </c>
      <c r="M126" s="46">
        <v>7.28</v>
      </c>
      <c r="N126" s="46">
        <v>7.28</v>
      </c>
      <c r="O126" s="3">
        <v>0.95899999999999996</v>
      </c>
      <c r="P126" s="3">
        <v>0.95899999999999996</v>
      </c>
      <c r="Q126" s="47"/>
      <c r="R126" s="47"/>
      <c r="S126" s="47"/>
      <c r="T126" s="47"/>
      <c r="U126" s="47"/>
      <c r="V126" s="47"/>
      <c r="W126" s="29">
        <v>22455</v>
      </c>
      <c r="X126" s="4">
        <f t="shared" si="41"/>
        <v>1.206090879793748</v>
      </c>
      <c r="Y126" s="86">
        <f t="shared" ref="Y126:Y136" si="42">C126/$C$2</f>
        <v>0.85256410256410253</v>
      </c>
      <c r="Z126" s="87">
        <f t="shared" ref="Z126:Z136" si="43">(C126*D126)/1000</f>
        <v>172.9</v>
      </c>
      <c r="AA126" s="88">
        <f t="shared" ref="AA126:AA138" si="44">(Z126)/$E$3</f>
        <v>0.5541666666666667</v>
      </c>
      <c r="AB126" s="89">
        <f t="shared" ref="AB126:AB136" si="45">(G126*C126)/1000</f>
        <v>262.67500000000001</v>
      </c>
      <c r="AC126" s="88">
        <f t="shared" ref="AC126:AC138" si="46">(AB126)/$G$3</f>
        <v>0.84190705128205134</v>
      </c>
      <c r="AD126" s="104">
        <f t="shared" ref="AD126:AD136" si="47">(0.8*C126*G126)/60</f>
        <v>3502.3333333333335</v>
      </c>
    </row>
    <row r="127" spans="1:30" x14ac:dyDescent="0.25">
      <c r="A127" s="2" t="s">
        <v>23</v>
      </c>
      <c r="B127" s="3">
        <v>15098</v>
      </c>
      <c r="C127" s="3">
        <v>487</v>
      </c>
      <c r="D127" s="3">
        <v>424</v>
      </c>
      <c r="E127" s="3">
        <v>70</v>
      </c>
      <c r="F127" s="3">
        <v>80</v>
      </c>
      <c r="G127" s="3">
        <v>444</v>
      </c>
      <c r="H127" s="3">
        <v>30</v>
      </c>
      <c r="I127" s="3">
        <v>93</v>
      </c>
      <c r="J127" s="3">
        <v>952</v>
      </c>
      <c r="K127" s="3">
        <v>148</v>
      </c>
      <c r="L127" s="3">
        <v>83</v>
      </c>
      <c r="M127" s="46">
        <v>7.4</v>
      </c>
      <c r="N127" s="46">
        <v>7.09</v>
      </c>
      <c r="O127" s="3">
        <v>0.97299999999999998</v>
      </c>
      <c r="P127" s="3">
        <v>0.97299999999999998</v>
      </c>
      <c r="Q127" s="47"/>
      <c r="R127" s="47"/>
      <c r="S127" s="47"/>
      <c r="T127" s="47"/>
      <c r="U127" s="47"/>
      <c r="V127" s="47"/>
      <c r="W127" s="29">
        <v>30386</v>
      </c>
      <c r="X127" s="4">
        <f t="shared" si="41"/>
        <v>2.0125844482712942</v>
      </c>
      <c r="Y127" s="86">
        <f t="shared" si="42"/>
        <v>0.62435897435897436</v>
      </c>
      <c r="Z127" s="87">
        <f t="shared" si="43"/>
        <v>206.488</v>
      </c>
      <c r="AA127" s="88">
        <f t="shared" si="44"/>
        <v>0.6618205128205128</v>
      </c>
      <c r="AB127" s="89">
        <f t="shared" si="45"/>
        <v>216.22800000000001</v>
      </c>
      <c r="AC127" s="88">
        <f t="shared" si="46"/>
        <v>0.6930384615384616</v>
      </c>
      <c r="AD127" s="104">
        <f t="shared" si="47"/>
        <v>2883.0400000000004</v>
      </c>
    </row>
    <row r="128" spans="1:30" x14ac:dyDescent="0.25">
      <c r="A128" s="2" t="s">
        <v>24</v>
      </c>
      <c r="B128" s="3">
        <v>18463</v>
      </c>
      <c r="C128" s="3">
        <v>615</v>
      </c>
      <c r="D128" s="3">
        <v>305</v>
      </c>
      <c r="E128" s="3">
        <v>79</v>
      </c>
      <c r="F128" s="3">
        <v>70</v>
      </c>
      <c r="G128" s="3">
        <v>436</v>
      </c>
      <c r="H128" s="3">
        <v>35</v>
      </c>
      <c r="I128" s="3">
        <v>91</v>
      </c>
      <c r="J128" s="3">
        <v>882</v>
      </c>
      <c r="K128" s="3">
        <v>174</v>
      </c>
      <c r="L128" s="3">
        <v>78</v>
      </c>
      <c r="M128" s="46">
        <v>7.11</v>
      </c>
      <c r="N128" s="46">
        <v>7.11</v>
      </c>
      <c r="O128" s="3">
        <v>0.97199999999999998</v>
      </c>
      <c r="P128" s="3">
        <v>0.97199999999999998</v>
      </c>
      <c r="Q128" s="47"/>
      <c r="R128" s="47"/>
      <c r="S128" s="47"/>
      <c r="T128" s="47"/>
      <c r="U128" s="47"/>
      <c r="V128" s="47"/>
      <c r="W128" s="29">
        <v>24336</v>
      </c>
      <c r="X128" s="4">
        <f t="shared" si="41"/>
        <v>1.3180956507609813</v>
      </c>
      <c r="Y128" s="86">
        <f t="shared" si="42"/>
        <v>0.78846153846153844</v>
      </c>
      <c r="Z128" s="87">
        <f t="shared" si="43"/>
        <v>187.57499999999999</v>
      </c>
      <c r="AA128" s="88">
        <f t="shared" si="44"/>
        <v>0.60120192307692299</v>
      </c>
      <c r="AB128" s="89">
        <f t="shared" si="45"/>
        <v>268.14</v>
      </c>
      <c r="AC128" s="88">
        <f t="shared" si="46"/>
        <v>0.85942307692307685</v>
      </c>
      <c r="AD128" s="104">
        <f t="shared" si="47"/>
        <v>3575.2</v>
      </c>
    </row>
    <row r="129" spans="1:30" x14ac:dyDescent="0.25">
      <c r="A129" s="2" t="s">
        <v>25</v>
      </c>
      <c r="B129" s="3">
        <v>19768</v>
      </c>
      <c r="C129" s="3">
        <v>638</v>
      </c>
      <c r="D129" s="3">
        <v>185</v>
      </c>
      <c r="E129" s="3">
        <v>68</v>
      </c>
      <c r="F129" s="3">
        <v>54</v>
      </c>
      <c r="G129" s="3">
        <v>363</v>
      </c>
      <c r="H129" s="3">
        <v>10</v>
      </c>
      <c r="I129" s="3">
        <v>97</v>
      </c>
      <c r="J129" s="3">
        <v>812</v>
      </c>
      <c r="K129" s="3">
        <v>99</v>
      </c>
      <c r="L129" s="3">
        <v>86</v>
      </c>
      <c r="M129" s="46">
        <v>7.26</v>
      </c>
      <c r="N129" s="46">
        <v>7.2</v>
      </c>
      <c r="O129" s="3">
        <v>1.79</v>
      </c>
      <c r="P129" s="3">
        <v>1.0249999999999999</v>
      </c>
      <c r="Q129" s="47"/>
      <c r="R129" s="47"/>
      <c r="S129" s="47"/>
      <c r="T129" s="47"/>
      <c r="U129" s="47"/>
      <c r="V129" s="47"/>
      <c r="W129" s="29">
        <v>24473</v>
      </c>
      <c r="X129" s="4">
        <f t="shared" si="41"/>
        <v>1.2380109267503034</v>
      </c>
      <c r="Y129" s="86">
        <f t="shared" si="42"/>
        <v>0.81794871794871793</v>
      </c>
      <c r="Z129" s="87">
        <f t="shared" si="43"/>
        <v>118.03</v>
      </c>
      <c r="AA129" s="88">
        <f t="shared" si="44"/>
        <v>0.37830128205128205</v>
      </c>
      <c r="AB129" s="89">
        <f t="shared" si="45"/>
        <v>231.59399999999999</v>
      </c>
      <c r="AC129" s="88">
        <f t="shared" si="46"/>
        <v>0.74228846153846151</v>
      </c>
      <c r="AD129" s="104">
        <f t="shared" si="47"/>
        <v>3087.92</v>
      </c>
    </row>
    <row r="130" spans="1:30" x14ac:dyDescent="0.25">
      <c r="A130" s="2" t="s">
        <v>26</v>
      </c>
      <c r="B130" s="3">
        <v>15681</v>
      </c>
      <c r="C130" s="3">
        <v>523</v>
      </c>
      <c r="D130" s="3">
        <v>326</v>
      </c>
      <c r="E130" s="3">
        <v>38</v>
      </c>
      <c r="F130" s="3">
        <v>88</v>
      </c>
      <c r="G130" s="3">
        <v>514</v>
      </c>
      <c r="H130" s="3">
        <v>20</v>
      </c>
      <c r="I130" s="3">
        <v>97</v>
      </c>
      <c r="J130" s="3">
        <v>1055</v>
      </c>
      <c r="K130" s="3">
        <v>95</v>
      </c>
      <c r="L130" s="3">
        <v>91</v>
      </c>
      <c r="M130" s="46">
        <v>7.54</v>
      </c>
      <c r="N130" s="46">
        <v>7.54</v>
      </c>
      <c r="O130" s="3">
        <v>0.998</v>
      </c>
      <c r="P130" s="3">
        <v>0.998</v>
      </c>
      <c r="Q130" s="47"/>
      <c r="R130" s="47"/>
      <c r="S130" s="47"/>
      <c r="T130" s="47"/>
      <c r="U130" s="47"/>
      <c r="V130" s="47"/>
      <c r="W130" s="29">
        <v>22999</v>
      </c>
      <c r="X130" s="4">
        <f t="shared" si="41"/>
        <v>1.4666794209552962</v>
      </c>
      <c r="Y130" s="86">
        <f t="shared" si="42"/>
        <v>0.67051282051282046</v>
      </c>
      <c r="Z130" s="87">
        <f t="shared" si="43"/>
        <v>170.49799999999999</v>
      </c>
      <c r="AA130" s="88">
        <f t="shared" si="44"/>
        <v>0.54646794871794868</v>
      </c>
      <c r="AB130" s="89">
        <f t="shared" si="45"/>
        <v>268.822</v>
      </c>
      <c r="AC130" s="88">
        <f t="shared" si="46"/>
        <v>0.86160897435897432</v>
      </c>
      <c r="AD130" s="104">
        <f t="shared" si="47"/>
        <v>3584.2933333333335</v>
      </c>
    </row>
    <row r="131" spans="1:30" x14ac:dyDescent="0.25">
      <c r="A131" s="2" t="s">
        <v>27</v>
      </c>
      <c r="B131" s="3">
        <v>18275</v>
      </c>
      <c r="C131" s="3">
        <v>590</v>
      </c>
      <c r="D131" s="3">
        <v>433</v>
      </c>
      <c r="E131" s="3">
        <v>37</v>
      </c>
      <c r="F131" s="3">
        <v>90</v>
      </c>
      <c r="G131" s="3">
        <v>261</v>
      </c>
      <c r="H131" s="3">
        <v>16</v>
      </c>
      <c r="I131" s="3">
        <v>87</v>
      </c>
      <c r="J131" s="3">
        <v>876</v>
      </c>
      <c r="K131" s="3">
        <v>80</v>
      </c>
      <c r="L131" s="3">
        <v>90</v>
      </c>
      <c r="M131" s="46">
        <v>8.01</v>
      </c>
      <c r="N131" s="46">
        <v>8.0399999999999991</v>
      </c>
      <c r="O131" s="3">
        <v>1.274</v>
      </c>
      <c r="P131" s="3">
        <v>1.0529999999999999</v>
      </c>
      <c r="Q131" s="47"/>
      <c r="R131" s="47"/>
      <c r="S131" s="47"/>
      <c r="T131" s="47"/>
      <c r="U131" s="47"/>
      <c r="V131" s="47"/>
      <c r="W131" s="29">
        <v>25558</v>
      </c>
      <c r="X131" s="4">
        <f t="shared" si="41"/>
        <v>1.3985225718194254</v>
      </c>
      <c r="Y131" s="86">
        <f t="shared" si="42"/>
        <v>0.75641025641025639</v>
      </c>
      <c r="Z131" s="87">
        <f t="shared" si="43"/>
        <v>255.47</v>
      </c>
      <c r="AA131" s="88">
        <f t="shared" si="44"/>
        <v>0.81881410256410259</v>
      </c>
      <c r="AB131" s="89">
        <f t="shared" si="45"/>
        <v>153.99</v>
      </c>
      <c r="AC131" s="88">
        <f t="shared" si="46"/>
        <v>0.49355769230769236</v>
      </c>
      <c r="AD131" s="104">
        <f t="shared" si="47"/>
        <v>2053.1999999999998</v>
      </c>
    </row>
    <row r="132" spans="1:30" x14ac:dyDescent="0.25">
      <c r="A132" s="2" t="s">
        <v>28</v>
      </c>
      <c r="B132" s="3">
        <v>17591</v>
      </c>
      <c r="C132" s="3">
        <v>567</v>
      </c>
      <c r="D132" s="3">
        <v>1206</v>
      </c>
      <c r="E132" s="3">
        <v>25</v>
      </c>
      <c r="F132" s="3">
        <v>92</v>
      </c>
      <c r="G132" s="3">
        <v>373</v>
      </c>
      <c r="H132" s="3">
        <v>19</v>
      </c>
      <c r="I132" s="3">
        <v>95</v>
      </c>
      <c r="J132" s="3">
        <v>913</v>
      </c>
      <c r="K132" s="3">
        <v>70</v>
      </c>
      <c r="L132" s="3">
        <v>90</v>
      </c>
      <c r="M132" s="46">
        <v>8.4</v>
      </c>
      <c r="N132" s="46">
        <v>7.79</v>
      </c>
      <c r="O132" s="3">
        <v>1.238</v>
      </c>
      <c r="P132" s="3">
        <v>1.004</v>
      </c>
      <c r="Q132" s="47"/>
      <c r="R132" s="47"/>
      <c r="S132" s="47"/>
      <c r="T132" s="47"/>
      <c r="U132" s="47"/>
      <c r="V132" s="47"/>
      <c r="W132" s="29">
        <v>23579</v>
      </c>
      <c r="X132" s="4">
        <f t="shared" si="41"/>
        <v>1.3404013415951339</v>
      </c>
      <c r="Y132" s="86">
        <f t="shared" si="42"/>
        <v>0.72692307692307689</v>
      </c>
      <c r="Z132" s="87">
        <f t="shared" si="43"/>
        <v>683.80200000000002</v>
      </c>
      <c r="AA132" s="88">
        <f t="shared" si="44"/>
        <v>2.191673076923077</v>
      </c>
      <c r="AB132" s="89">
        <f t="shared" si="45"/>
        <v>211.49100000000001</v>
      </c>
      <c r="AC132" s="88">
        <f t="shared" si="46"/>
        <v>0.67785576923076929</v>
      </c>
      <c r="AD132" s="104">
        <f t="shared" si="47"/>
        <v>2819.88</v>
      </c>
    </row>
    <row r="133" spans="1:30" x14ac:dyDescent="0.25">
      <c r="A133" s="2" t="s">
        <v>29</v>
      </c>
      <c r="B133" s="3">
        <v>20308</v>
      </c>
      <c r="C133" s="3">
        <v>677</v>
      </c>
      <c r="D133" s="3">
        <v>364</v>
      </c>
      <c r="E133" s="3">
        <v>27</v>
      </c>
      <c r="F133" s="3">
        <v>92</v>
      </c>
      <c r="G133" s="3">
        <v>367</v>
      </c>
      <c r="H133" s="3">
        <v>7</v>
      </c>
      <c r="I133" s="3">
        <v>98</v>
      </c>
      <c r="J133" s="3">
        <v>788</v>
      </c>
      <c r="K133" s="3">
        <v>68</v>
      </c>
      <c r="L133" s="3">
        <v>90</v>
      </c>
      <c r="M133" s="46">
        <v>8.5299999999999994</v>
      </c>
      <c r="N133" s="46">
        <v>8</v>
      </c>
      <c r="O133" s="3">
        <v>1.2310000000000001</v>
      </c>
      <c r="P133" s="3">
        <v>0.89100000000000001</v>
      </c>
      <c r="Q133" s="47"/>
      <c r="R133" s="47"/>
      <c r="S133" s="47"/>
      <c r="T133" s="47"/>
      <c r="U133" s="47"/>
      <c r="V133" s="47"/>
      <c r="W133" s="29">
        <v>22758</v>
      </c>
      <c r="X133" s="4">
        <f t="shared" si="41"/>
        <v>1.1206421114831593</v>
      </c>
      <c r="Y133" s="86">
        <f t="shared" si="42"/>
        <v>0.86794871794871797</v>
      </c>
      <c r="Z133" s="87">
        <f t="shared" si="43"/>
        <v>246.428</v>
      </c>
      <c r="AA133" s="88">
        <f t="shared" si="44"/>
        <v>0.78983333333333328</v>
      </c>
      <c r="AB133" s="89">
        <f t="shared" si="45"/>
        <v>248.459</v>
      </c>
      <c r="AC133" s="88">
        <f t="shared" si="46"/>
        <v>0.79634294871794875</v>
      </c>
      <c r="AD133" s="104">
        <f t="shared" si="47"/>
        <v>3312.7866666666669</v>
      </c>
    </row>
    <row r="134" spans="1:30" x14ac:dyDescent="0.25">
      <c r="A134" s="2" t="s">
        <v>30</v>
      </c>
      <c r="B134" s="3">
        <v>20823</v>
      </c>
      <c r="C134" s="3">
        <v>672</v>
      </c>
      <c r="D134" s="3">
        <v>344</v>
      </c>
      <c r="E134" s="3">
        <v>22</v>
      </c>
      <c r="F134" s="3">
        <v>92</v>
      </c>
      <c r="G134" s="3">
        <v>357</v>
      </c>
      <c r="H134" s="3">
        <v>13</v>
      </c>
      <c r="I134" s="3">
        <v>96</v>
      </c>
      <c r="J134" s="3">
        <v>862</v>
      </c>
      <c r="K134" s="3">
        <v>46</v>
      </c>
      <c r="L134" s="3">
        <v>94</v>
      </c>
      <c r="M134" s="46">
        <v>7.97</v>
      </c>
      <c r="N134" s="46">
        <v>7.89</v>
      </c>
      <c r="O134" s="3">
        <v>1.123</v>
      </c>
      <c r="P134" s="3">
        <v>0.83</v>
      </c>
      <c r="Q134" s="47"/>
      <c r="R134" s="47"/>
      <c r="S134" s="47"/>
      <c r="T134" s="47"/>
      <c r="U134" s="47"/>
      <c r="V134" s="47"/>
      <c r="W134" s="29">
        <v>23235</v>
      </c>
      <c r="X134" s="4">
        <f t="shared" si="41"/>
        <v>1.1158334533928829</v>
      </c>
      <c r="Y134" s="86">
        <f t="shared" si="42"/>
        <v>0.86153846153846159</v>
      </c>
      <c r="Z134" s="87">
        <f t="shared" si="43"/>
        <v>231.16800000000001</v>
      </c>
      <c r="AA134" s="88">
        <f t="shared" si="44"/>
        <v>0.74092307692307691</v>
      </c>
      <c r="AB134" s="89">
        <f t="shared" si="45"/>
        <v>239.904</v>
      </c>
      <c r="AC134" s="88">
        <f t="shared" si="46"/>
        <v>0.76892307692307693</v>
      </c>
      <c r="AD134" s="104">
        <f t="shared" si="47"/>
        <v>3198.7200000000003</v>
      </c>
    </row>
    <row r="135" spans="1:30" x14ac:dyDescent="0.25">
      <c r="A135" s="2" t="s">
        <v>31</v>
      </c>
      <c r="B135" s="3">
        <v>24662</v>
      </c>
      <c r="C135" s="3">
        <v>822</v>
      </c>
      <c r="D135" s="3">
        <v>248</v>
      </c>
      <c r="E135" s="3">
        <v>39</v>
      </c>
      <c r="F135" s="3">
        <v>81</v>
      </c>
      <c r="G135" s="3">
        <v>386</v>
      </c>
      <c r="H135" s="3">
        <v>14</v>
      </c>
      <c r="I135" s="3">
        <v>96</v>
      </c>
      <c r="J135" s="3">
        <v>710</v>
      </c>
      <c r="K135" s="3">
        <v>93</v>
      </c>
      <c r="L135" s="3">
        <v>83</v>
      </c>
      <c r="M135" s="46">
        <v>8.6</v>
      </c>
      <c r="N135" s="46">
        <v>8.1999999999999993</v>
      </c>
      <c r="O135" s="3">
        <v>0.98399999999999999</v>
      </c>
      <c r="P135" s="3">
        <v>0.89</v>
      </c>
      <c r="Q135" s="47"/>
      <c r="R135" s="47"/>
      <c r="S135" s="47"/>
      <c r="T135" s="47"/>
      <c r="U135" s="47"/>
      <c r="V135" s="47"/>
      <c r="W135" s="29">
        <v>22333</v>
      </c>
      <c r="X135" s="4">
        <f t="shared" si="41"/>
        <v>0.90556321466223344</v>
      </c>
      <c r="Y135" s="86">
        <f t="shared" si="42"/>
        <v>1.0538461538461539</v>
      </c>
      <c r="Z135" s="87">
        <f t="shared" si="43"/>
        <v>203.85599999999999</v>
      </c>
      <c r="AA135" s="88">
        <f t="shared" si="44"/>
        <v>0.65338461538461534</v>
      </c>
      <c r="AB135" s="89">
        <f t="shared" si="45"/>
        <v>317.29199999999997</v>
      </c>
      <c r="AC135" s="88">
        <f t="shared" si="46"/>
        <v>1.0169615384615385</v>
      </c>
      <c r="AD135" s="104">
        <f t="shared" si="47"/>
        <v>4230.5600000000004</v>
      </c>
    </row>
    <row r="136" spans="1:30" ht="13" thickBot="1" x14ac:dyDescent="0.3">
      <c r="A136" s="2" t="s">
        <v>32</v>
      </c>
      <c r="B136" s="3">
        <v>22029</v>
      </c>
      <c r="C136" s="3">
        <v>711</v>
      </c>
      <c r="D136" s="3">
        <v>279</v>
      </c>
      <c r="E136" s="3">
        <v>20</v>
      </c>
      <c r="F136" s="3">
        <v>93</v>
      </c>
      <c r="G136" s="3">
        <v>453</v>
      </c>
      <c r="H136" s="3">
        <v>12</v>
      </c>
      <c r="I136" s="3">
        <v>97</v>
      </c>
      <c r="J136" s="3">
        <v>911</v>
      </c>
      <c r="K136" s="3">
        <v>62</v>
      </c>
      <c r="L136" s="3">
        <v>93</v>
      </c>
      <c r="M136" s="48">
        <v>8.7200000000000006</v>
      </c>
      <c r="N136" s="48">
        <v>8.43</v>
      </c>
      <c r="O136" s="65">
        <v>1.2170000000000001</v>
      </c>
      <c r="P136" s="65">
        <v>0.95299999999999996</v>
      </c>
      <c r="Q136" s="49"/>
      <c r="R136" s="49"/>
      <c r="S136" s="49"/>
      <c r="T136" s="49"/>
      <c r="U136" s="49"/>
      <c r="V136" s="49"/>
      <c r="W136" s="29">
        <v>24819</v>
      </c>
      <c r="X136" s="4">
        <f t="shared" si="41"/>
        <v>1.1266512324662945</v>
      </c>
      <c r="Y136" s="86">
        <f t="shared" si="42"/>
        <v>0.91153846153846152</v>
      </c>
      <c r="Z136" s="87">
        <f t="shared" si="43"/>
        <v>198.369</v>
      </c>
      <c r="AA136" s="88">
        <f t="shared" si="44"/>
        <v>0.63579807692307688</v>
      </c>
      <c r="AB136" s="89">
        <f t="shared" si="45"/>
        <v>322.08300000000003</v>
      </c>
      <c r="AC136" s="88">
        <f t="shared" si="46"/>
        <v>1.0323173076923078</v>
      </c>
      <c r="AD136" s="104">
        <f t="shared" si="47"/>
        <v>4294.4400000000005</v>
      </c>
    </row>
    <row r="137" spans="1:30" ht="13" thickTop="1" x14ac:dyDescent="0.25">
      <c r="A137" s="5" t="s">
        <v>65</v>
      </c>
      <c r="B137" s="6">
        <f t="shared" ref="B137:P137" si="48">SUM(B125:B136)</f>
        <v>232614</v>
      </c>
      <c r="C137" s="6">
        <f t="shared" si="48"/>
        <v>7654</v>
      </c>
      <c r="D137" s="6">
        <f t="shared" si="48"/>
        <v>4733</v>
      </c>
      <c r="E137" s="6">
        <f>SUM(E125:E136)</f>
        <v>512</v>
      </c>
      <c r="F137" s="6">
        <f>SUM(F125:F136)</f>
        <v>1001</v>
      </c>
      <c r="G137" s="6">
        <f>SUM(G125:G136)</f>
        <v>4751</v>
      </c>
      <c r="H137" s="6">
        <f>SUM(H125:H136)</f>
        <v>236</v>
      </c>
      <c r="I137" s="6">
        <f>SUM(I125:I136)</f>
        <v>1132</v>
      </c>
      <c r="J137" s="6">
        <f t="shared" si="48"/>
        <v>10483</v>
      </c>
      <c r="K137" s="6">
        <f>SUM(K125:K136)</f>
        <v>1220</v>
      </c>
      <c r="L137" s="6">
        <f>SUM(L125:L136)</f>
        <v>1044</v>
      </c>
      <c r="M137" s="50">
        <f t="shared" si="48"/>
        <v>94.249999999999986</v>
      </c>
      <c r="N137" s="50">
        <f t="shared" si="48"/>
        <v>91.78</v>
      </c>
      <c r="O137" s="6">
        <f t="shared" si="48"/>
        <v>13.795</v>
      </c>
      <c r="P137" s="6">
        <f t="shared" si="48"/>
        <v>11.497</v>
      </c>
      <c r="Q137" s="51"/>
      <c r="R137" s="51"/>
      <c r="S137" s="51"/>
      <c r="T137" s="51"/>
      <c r="U137" s="51"/>
      <c r="V137" s="51"/>
      <c r="W137" s="26">
        <f>SUM(W125:W136)</f>
        <v>292571</v>
      </c>
      <c r="X137" s="28">
        <f>SUM(X125:X136)</f>
        <v>15.452944159829427</v>
      </c>
      <c r="Y137" s="90"/>
      <c r="Z137" s="91"/>
      <c r="AA137" s="92"/>
      <c r="AB137" s="93"/>
      <c r="AC137" s="92"/>
      <c r="AD137" s="101"/>
    </row>
    <row r="138" spans="1:30" ht="13" thickBot="1" x14ac:dyDescent="0.3">
      <c r="A138" s="7" t="s">
        <v>66</v>
      </c>
      <c r="B138" s="8">
        <f>AVERAGE(B125:B136)</f>
        <v>19384.5</v>
      </c>
      <c r="C138" s="8">
        <f t="shared" ref="C138:J138" si="49">AVERAGE(C125:C136)</f>
        <v>637.83333333333337</v>
      </c>
      <c r="D138" s="8">
        <f t="shared" si="49"/>
        <v>394.41666666666669</v>
      </c>
      <c r="E138" s="8">
        <f>AVERAGE(E125:E136)</f>
        <v>42.666666666666664</v>
      </c>
      <c r="F138" s="8">
        <f>AVERAGE(F125:F136)</f>
        <v>83.416666666666671</v>
      </c>
      <c r="G138" s="8">
        <f>AVERAGE(G125:G136)</f>
        <v>395.91666666666669</v>
      </c>
      <c r="H138" s="8">
        <f>AVERAGE(H125:H136)</f>
        <v>19.666666666666668</v>
      </c>
      <c r="I138" s="8">
        <f>AVERAGE(I125:I136)</f>
        <v>94.333333333333329</v>
      </c>
      <c r="J138" s="8">
        <f t="shared" si="49"/>
        <v>873.58333333333337</v>
      </c>
      <c r="K138" s="8">
        <f>AVERAGE(K125:K136)</f>
        <v>101.66666666666667</v>
      </c>
      <c r="L138" s="8">
        <f>AVERAGE(L125:L136)</f>
        <v>87</v>
      </c>
      <c r="M138" s="52">
        <f t="shared" ref="M138:X138" si="50">AVERAGE(M125:M136)</f>
        <v>7.8541666666666652</v>
      </c>
      <c r="N138" s="52">
        <f t="shared" si="50"/>
        <v>7.6483333333333334</v>
      </c>
      <c r="O138" s="8">
        <f t="shared" si="50"/>
        <v>1.1495833333333334</v>
      </c>
      <c r="P138" s="8">
        <f t="shared" si="50"/>
        <v>0.95808333333333329</v>
      </c>
      <c r="Q138" s="53"/>
      <c r="R138" s="53"/>
      <c r="S138" s="53"/>
      <c r="T138" s="53"/>
      <c r="U138" s="53"/>
      <c r="V138" s="53"/>
      <c r="W138" s="27">
        <f t="shared" si="50"/>
        <v>24380.916666666668</v>
      </c>
      <c r="X138" s="23">
        <f t="shared" si="50"/>
        <v>1.2877453466524522</v>
      </c>
      <c r="Y138" s="94">
        <f t="shared" ref="Y138" si="51">C138/$C$2</f>
        <v>0.81773504273504283</v>
      </c>
      <c r="Z138" s="95">
        <f t="shared" ref="Z138" si="52">(C138*D138)/1000</f>
        <v>251.57209722222225</v>
      </c>
      <c r="AA138" s="96">
        <f t="shared" si="44"/>
        <v>0.80632082443019948</v>
      </c>
      <c r="AB138" s="97">
        <f t="shared" ref="AB138" si="53">(G138*C138)/1000</f>
        <v>252.52884722222225</v>
      </c>
      <c r="AC138" s="96">
        <f t="shared" si="46"/>
        <v>0.80938733084045589</v>
      </c>
      <c r="AD138" s="102">
        <f>AVERAGE(AD125:AD136)</f>
        <v>3352.057777777778</v>
      </c>
    </row>
    <row r="139" spans="1:30" ht="13" thickTop="1" x14ac:dyDescent="0.25"/>
    <row r="140" spans="1:30" ht="13" thickBot="1" x14ac:dyDescent="0.3"/>
    <row r="141" spans="1:30" ht="13.5" thickTop="1" x14ac:dyDescent="0.3">
      <c r="A141" s="18" t="s">
        <v>5</v>
      </c>
      <c r="B141" s="19" t="s">
        <v>6</v>
      </c>
      <c r="C141" s="19" t="s">
        <v>6</v>
      </c>
      <c r="D141" s="19" t="s">
        <v>7</v>
      </c>
      <c r="E141" s="19" t="s">
        <v>8</v>
      </c>
      <c r="F141" s="30" t="s">
        <v>2</v>
      </c>
      <c r="G141" s="19" t="s">
        <v>9</v>
      </c>
      <c r="H141" s="19" t="s">
        <v>10</v>
      </c>
      <c r="I141" s="30" t="s">
        <v>3</v>
      </c>
      <c r="J141" s="19" t="s">
        <v>11</v>
      </c>
      <c r="K141" s="19" t="s">
        <v>12</v>
      </c>
      <c r="L141" s="30" t="s">
        <v>13</v>
      </c>
      <c r="M141" s="32" t="s">
        <v>46</v>
      </c>
      <c r="N141" s="32" t="s">
        <v>47</v>
      </c>
      <c r="O141" s="62" t="s">
        <v>48</v>
      </c>
      <c r="P141" s="62" t="s">
        <v>49</v>
      </c>
      <c r="Q141" s="39"/>
      <c r="R141" s="39"/>
      <c r="S141" s="39"/>
      <c r="T141" s="39"/>
      <c r="U141" s="39"/>
      <c r="V141" s="39"/>
      <c r="W141" s="24" t="s">
        <v>38</v>
      </c>
      <c r="X141" s="20" t="s">
        <v>14</v>
      </c>
      <c r="Y141" s="78" t="s">
        <v>50</v>
      </c>
      <c r="Z141" s="79" t="s">
        <v>51</v>
      </c>
      <c r="AA141" s="80" t="s">
        <v>52</v>
      </c>
      <c r="AB141" s="81" t="s">
        <v>50</v>
      </c>
      <c r="AC141" s="80" t="s">
        <v>50</v>
      </c>
      <c r="AD141" s="78" t="s">
        <v>131</v>
      </c>
    </row>
    <row r="142" spans="1:30" ht="13" thickBot="1" x14ac:dyDescent="0.3">
      <c r="A142" s="15" t="s">
        <v>67</v>
      </c>
      <c r="B142" s="16" t="s">
        <v>16</v>
      </c>
      <c r="C142" s="17" t="s">
        <v>17</v>
      </c>
      <c r="D142" s="16" t="s">
        <v>18</v>
      </c>
      <c r="E142" s="16" t="s">
        <v>18</v>
      </c>
      <c r="F142" s="31" t="s">
        <v>54</v>
      </c>
      <c r="G142" s="16" t="s">
        <v>18</v>
      </c>
      <c r="H142" s="16" t="s">
        <v>18</v>
      </c>
      <c r="I142" s="31" t="s">
        <v>54</v>
      </c>
      <c r="J142" s="16" t="s">
        <v>18</v>
      </c>
      <c r="K142" s="16" t="s">
        <v>18</v>
      </c>
      <c r="L142" s="31" t="s">
        <v>54</v>
      </c>
      <c r="M142" s="33"/>
      <c r="N142" s="33"/>
      <c r="O142" s="63"/>
      <c r="P142" s="63"/>
      <c r="Q142" s="40"/>
      <c r="R142" s="40"/>
      <c r="S142" s="40"/>
      <c r="T142" s="40"/>
      <c r="U142" s="40"/>
      <c r="V142" s="40"/>
      <c r="W142" s="25" t="s">
        <v>40</v>
      </c>
      <c r="X142" s="17" t="s">
        <v>20</v>
      </c>
      <c r="Y142" s="82" t="s">
        <v>6</v>
      </c>
      <c r="Z142" s="83" t="s">
        <v>55</v>
      </c>
      <c r="AA142" s="84" t="s">
        <v>56</v>
      </c>
      <c r="AB142" s="85" t="s">
        <v>57</v>
      </c>
      <c r="AC142" s="84" t="s">
        <v>58</v>
      </c>
      <c r="AD142" s="103" t="s">
        <v>132</v>
      </c>
    </row>
    <row r="143" spans="1:30" ht="13" thickTop="1" x14ac:dyDescent="0.25">
      <c r="A143" s="2" t="s">
        <v>21</v>
      </c>
      <c r="B143" s="3">
        <v>27258</v>
      </c>
      <c r="C143" s="3">
        <v>879</v>
      </c>
      <c r="D143" s="3">
        <v>303</v>
      </c>
      <c r="E143" s="3">
        <v>37</v>
      </c>
      <c r="F143" s="3">
        <v>88</v>
      </c>
      <c r="G143" s="3">
        <v>416</v>
      </c>
      <c r="H143" s="3">
        <v>20</v>
      </c>
      <c r="I143" s="3">
        <v>94</v>
      </c>
      <c r="J143" s="3">
        <v>872</v>
      </c>
      <c r="K143" s="3">
        <v>100</v>
      </c>
      <c r="L143" s="3">
        <v>89</v>
      </c>
      <c r="M143" s="44">
        <v>8.58</v>
      </c>
      <c r="N143" s="44">
        <v>8.4</v>
      </c>
      <c r="O143" s="64">
        <v>1.1890000000000001</v>
      </c>
      <c r="P143" s="64">
        <v>0.86</v>
      </c>
      <c r="Q143" s="45"/>
      <c r="R143" s="45"/>
      <c r="S143" s="45"/>
      <c r="T143" s="45"/>
      <c r="U143" s="45"/>
      <c r="V143" s="45"/>
      <c r="W143" s="29">
        <v>23881</v>
      </c>
      <c r="X143" s="4">
        <f t="shared" ref="X143:X154" si="54">W143/B143</f>
        <v>0.87610976594027445</v>
      </c>
      <c r="Y143" s="86">
        <f>C143/$C$2</f>
        <v>1.1269230769230769</v>
      </c>
      <c r="Z143" s="87">
        <f>(C143*D143)/1000</f>
        <v>266.33699999999999</v>
      </c>
      <c r="AA143" s="88">
        <f>(Z143)/$E$3</f>
        <v>0.85364423076923068</v>
      </c>
      <c r="AB143" s="89">
        <f>(G143*C143)/1000</f>
        <v>365.66399999999999</v>
      </c>
      <c r="AC143" s="88">
        <f>(AB143)/$G$3</f>
        <v>1.1719999999999999</v>
      </c>
      <c r="AD143" s="104">
        <f>(0.8*C143*G143)/60</f>
        <v>4875.5200000000004</v>
      </c>
    </row>
    <row r="144" spans="1:30" x14ac:dyDescent="0.25">
      <c r="A144" s="2" t="s">
        <v>22</v>
      </c>
      <c r="B144" s="3">
        <v>22380</v>
      </c>
      <c r="C144" s="3">
        <v>799</v>
      </c>
      <c r="D144" s="3">
        <v>317</v>
      </c>
      <c r="E144" s="3">
        <v>42</v>
      </c>
      <c r="F144" s="3">
        <v>77</v>
      </c>
      <c r="G144" s="3">
        <v>610</v>
      </c>
      <c r="H144" s="3">
        <v>17</v>
      </c>
      <c r="I144" s="3">
        <v>96</v>
      </c>
      <c r="J144" s="3">
        <v>1030</v>
      </c>
      <c r="K144" s="3">
        <v>89</v>
      </c>
      <c r="L144" s="3">
        <v>82</v>
      </c>
      <c r="M144" s="46">
        <v>8.3000000000000007</v>
      </c>
      <c r="N144" s="46">
        <v>7.9</v>
      </c>
      <c r="O144" s="3">
        <v>1.167</v>
      </c>
      <c r="P144" s="3">
        <v>0.96899999999999997</v>
      </c>
      <c r="Q144" s="47"/>
      <c r="R144" s="47"/>
      <c r="S144" s="47"/>
      <c r="T144" s="47"/>
      <c r="U144" s="47"/>
      <c r="V144" s="47"/>
      <c r="W144" s="29">
        <v>21071</v>
      </c>
      <c r="X144" s="4">
        <f t="shared" si="54"/>
        <v>0.94151027703306522</v>
      </c>
      <c r="Y144" s="86">
        <f t="shared" ref="Y144:Y154" si="55">C144/$C$2</f>
        <v>1.0243589743589743</v>
      </c>
      <c r="Z144" s="87">
        <f t="shared" ref="Z144:Z154" si="56">(C144*D144)/1000</f>
        <v>253.28299999999999</v>
      </c>
      <c r="AA144" s="88">
        <f t="shared" ref="AA144:AA156" si="57">(Z144)/$E$3</f>
        <v>0.81180448717948717</v>
      </c>
      <c r="AB144" s="89">
        <f t="shared" ref="AB144:AB154" si="58">(G144*C144)/1000</f>
        <v>487.39</v>
      </c>
      <c r="AC144" s="88">
        <f t="shared" ref="AC144:AC156" si="59">(AB144)/$G$3</f>
        <v>1.5621474358974359</v>
      </c>
      <c r="AD144" s="104">
        <f t="shared" ref="AD144:AD154" si="60">(0.8*C144*G144)/60</f>
        <v>6498.5333333333338</v>
      </c>
    </row>
    <row r="145" spans="1:30" x14ac:dyDescent="0.25">
      <c r="A145" s="2" t="s">
        <v>23</v>
      </c>
      <c r="B145" s="3">
        <v>23467</v>
      </c>
      <c r="C145" s="3">
        <v>757</v>
      </c>
      <c r="D145" s="3">
        <v>375</v>
      </c>
      <c r="E145" s="3">
        <v>73</v>
      </c>
      <c r="F145" s="3">
        <v>75</v>
      </c>
      <c r="G145" s="3">
        <v>551</v>
      </c>
      <c r="H145" s="3">
        <v>27</v>
      </c>
      <c r="I145" s="3">
        <v>95</v>
      </c>
      <c r="J145" s="3">
        <v>1001</v>
      </c>
      <c r="K145" s="3">
        <v>134</v>
      </c>
      <c r="L145" s="3">
        <v>85</v>
      </c>
      <c r="M145" s="46">
        <v>7.36</v>
      </c>
      <c r="N145" s="46">
        <v>7.5</v>
      </c>
      <c r="O145" s="3">
        <v>1.3</v>
      </c>
      <c r="P145" s="3">
        <v>1.02</v>
      </c>
      <c r="Q145" s="47"/>
      <c r="R145" s="47"/>
      <c r="S145" s="47"/>
      <c r="T145" s="47"/>
      <c r="U145" s="47"/>
      <c r="V145" s="47"/>
      <c r="W145" s="29">
        <v>27704</v>
      </c>
      <c r="X145" s="4">
        <f t="shared" si="54"/>
        <v>1.1805514126219798</v>
      </c>
      <c r="Y145" s="86">
        <f t="shared" si="55"/>
        <v>0.97051282051282051</v>
      </c>
      <c r="Z145" s="87">
        <f t="shared" si="56"/>
        <v>283.875</v>
      </c>
      <c r="AA145" s="88">
        <f t="shared" si="57"/>
        <v>0.90985576923076927</v>
      </c>
      <c r="AB145" s="89">
        <f t="shared" si="58"/>
        <v>417.10700000000003</v>
      </c>
      <c r="AC145" s="88">
        <f t="shared" si="59"/>
        <v>1.3368814102564104</v>
      </c>
      <c r="AD145" s="104">
        <f t="shared" si="60"/>
        <v>5561.4266666666672</v>
      </c>
    </row>
    <row r="146" spans="1:30" x14ac:dyDescent="0.25">
      <c r="A146" s="2" t="s">
        <v>24</v>
      </c>
      <c r="B146" s="3">
        <v>21376</v>
      </c>
      <c r="C146" s="3">
        <v>713</v>
      </c>
      <c r="D146" s="3">
        <v>455</v>
      </c>
      <c r="E146" s="3">
        <v>46</v>
      </c>
      <c r="F146" s="3">
        <v>89</v>
      </c>
      <c r="G146" s="3">
        <v>408</v>
      </c>
      <c r="H146" s="3">
        <v>19</v>
      </c>
      <c r="I146" s="3">
        <v>95</v>
      </c>
      <c r="J146" s="3">
        <v>914</v>
      </c>
      <c r="K146" s="3">
        <v>90</v>
      </c>
      <c r="L146" s="3">
        <v>90</v>
      </c>
      <c r="M146" s="46">
        <v>8.06</v>
      </c>
      <c r="N146" s="46">
        <v>7.7</v>
      </c>
      <c r="O146" s="3">
        <v>1.1399999999999999</v>
      </c>
      <c r="P146" s="3">
        <v>1.08</v>
      </c>
      <c r="Q146" s="47"/>
      <c r="R146" s="47"/>
      <c r="S146" s="47"/>
      <c r="T146" s="47"/>
      <c r="U146" s="47"/>
      <c r="V146" s="47"/>
      <c r="W146" s="29">
        <v>23886</v>
      </c>
      <c r="X146" s="4">
        <f t="shared" si="54"/>
        <v>1.1174214071856288</v>
      </c>
      <c r="Y146" s="86">
        <f t="shared" si="55"/>
        <v>0.91410256410256407</v>
      </c>
      <c r="Z146" s="87">
        <f t="shared" si="56"/>
        <v>324.41500000000002</v>
      </c>
      <c r="AA146" s="88">
        <f t="shared" si="57"/>
        <v>1.0397916666666667</v>
      </c>
      <c r="AB146" s="89">
        <f t="shared" si="58"/>
        <v>290.904</v>
      </c>
      <c r="AC146" s="88">
        <f t="shared" si="59"/>
        <v>0.93238461538461537</v>
      </c>
      <c r="AD146" s="104">
        <f t="shared" si="60"/>
        <v>3878.72</v>
      </c>
    </row>
    <row r="147" spans="1:30" x14ac:dyDescent="0.25">
      <c r="A147" s="2" t="s">
        <v>25</v>
      </c>
      <c r="B147" s="3">
        <v>21549</v>
      </c>
      <c r="C147" s="3">
        <v>695</v>
      </c>
      <c r="D147" s="3">
        <v>539</v>
      </c>
      <c r="E147" s="3">
        <v>41</v>
      </c>
      <c r="F147" s="3">
        <v>90</v>
      </c>
      <c r="G147" s="3">
        <v>429</v>
      </c>
      <c r="H147" s="3">
        <v>13</v>
      </c>
      <c r="I147" s="3">
        <v>96</v>
      </c>
      <c r="J147" s="3">
        <v>1101</v>
      </c>
      <c r="K147" s="3">
        <v>86</v>
      </c>
      <c r="L147" s="3">
        <v>91</v>
      </c>
      <c r="M147" s="46">
        <v>7.93</v>
      </c>
      <c r="N147" s="46">
        <v>7.27</v>
      </c>
      <c r="O147" s="3">
        <v>1.0980000000000001</v>
      </c>
      <c r="P147" s="3">
        <v>0.97</v>
      </c>
      <c r="Q147" s="47"/>
      <c r="R147" s="47"/>
      <c r="S147" s="47"/>
      <c r="T147" s="47"/>
      <c r="U147" s="47"/>
      <c r="V147" s="47"/>
      <c r="W147" s="29">
        <v>25577</v>
      </c>
      <c r="X147" s="4">
        <f t="shared" si="54"/>
        <v>1.1869228270453385</v>
      </c>
      <c r="Y147" s="86">
        <f t="shared" si="55"/>
        <v>0.89102564102564108</v>
      </c>
      <c r="Z147" s="87">
        <f t="shared" si="56"/>
        <v>374.60500000000002</v>
      </c>
      <c r="AA147" s="88">
        <f t="shared" si="57"/>
        <v>1.2006570512820514</v>
      </c>
      <c r="AB147" s="89">
        <f t="shared" si="58"/>
        <v>298.15499999999997</v>
      </c>
      <c r="AC147" s="88">
        <f t="shared" si="59"/>
        <v>0.95562499999999995</v>
      </c>
      <c r="AD147" s="104">
        <f t="shared" si="60"/>
        <v>3975.4</v>
      </c>
    </row>
    <row r="148" spans="1:30" x14ac:dyDescent="0.25">
      <c r="A148" s="2" t="s">
        <v>26</v>
      </c>
      <c r="B148" s="3">
        <v>19918</v>
      </c>
      <c r="C148" s="3">
        <v>664</v>
      </c>
      <c r="D148" s="3">
        <v>357</v>
      </c>
      <c r="E148" s="3">
        <v>31</v>
      </c>
      <c r="F148" s="3">
        <v>91</v>
      </c>
      <c r="G148" s="3">
        <v>361</v>
      </c>
      <c r="H148" s="3">
        <v>21</v>
      </c>
      <c r="I148" s="3">
        <v>94</v>
      </c>
      <c r="J148" s="3">
        <v>835</v>
      </c>
      <c r="K148" s="3">
        <v>75</v>
      </c>
      <c r="L148" s="3">
        <v>91</v>
      </c>
      <c r="M148" s="46">
        <v>7.7</v>
      </c>
      <c r="N148" s="46">
        <v>7.33</v>
      </c>
      <c r="O148" s="3">
        <v>1.1859999999999999</v>
      </c>
      <c r="P148" s="3">
        <v>1.014</v>
      </c>
      <c r="Q148" s="47"/>
      <c r="R148" s="47"/>
      <c r="S148" s="47"/>
      <c r="T148" s="47"/>
      <c r="U148" s="47"/>
      <c r="V148" s="47"/>
      <c r="W148" s="29">
        <v>25295</v>
      </c>
      <c r="X148" s="4">
        <f t="shared" si="54"/>
        <v>1.2699568229741942</v>
      </c>
      <c r="Y148" s="86">
        <f t="shared" si="55"/>
        <v>0.85128205128205126</v>
      </c>
      <c r="Z148" s="87">
        <f t="shared" si="56"/>
        <v>237.048</v>
      </c>
      <c r="AA148" s="88">
        <f t="shared" si="57"/>
        <v>0.75976923076923075</v>
      </c>
      <c r="AB148" s="89">
        <f t="shared" si="58"/>
        <v>239.70400000000001</v>
      </c>
      <c r="AC148" s="88">
        <f t="shared" si="59"/>
        <v>0.76828205128205129</v>
      </c>
      <c r="AD148" s="104">
        <f t="shared" si="60"/>
        <v>3196.0533333333337</v>
      </c>
    </row>
    <row r="149" spans="1:30" x14ac:dyDescent="0.25">
      <c r="A149" s="2" t="s">
        <v>27</v>
      </c>
      <c r="B149" s="3">
        <v>14020</v>
      </c>
      <c r="C149" s="3">
        <v>452</v>
      </c>
      <c r="D149" s="3">
        <v>576</v>
      </c>
      <c r="E149" s="3">
        <v>55</v>
      </c>
      <c r="F149" s="3">
        <v>90</v>
      </c>
      <c r="G149" s="3">
        <v>455</v>
      </c>
      <c r="H149" s="3">
        <v>23</v>
      </c>
      <c r="I149" s="3">
        <v>95</v>
      </c>
      <c r="J149" s="3">
        <v>1176</v>
      </c>
      <c r="K149" s="3">
        <v>117</v>
      </c>
      <c r="L149" s="3">
        <v>90</v>
      </c>
      <c r="M149" s="46">
        <v>7.56</v>
      </c>
      <c r="N149" s="46">
        <v>7.74</v>
      </c>
      <c r="O149" s="3">
        <v>1.304</v>
      </c>
      <c r="P149" s="3">
        <v>1.113</v>
      </c>
      <c r="Q149" s="47"/>
      <c r="R149" s="47"/>
      <c r="S149" s="47"/>
      <c r="T149" s="47"/>
      <c r="U149" s="47"/>
      <c r="V149" s="47"/>
      <c r="W149" s="29">
        <v>26547</v>
      </c>
      <c r="X149" s="4">
        <f t="shared" si="54"/>
        <v>1.893509272467903</v>
      </c>
      <c r="Y149" s="86">
        <f t="shared" si="55"/>
        <v>0.57948717948717954</v>
      </c>
      <c r="Z149" s="87">
        <f t="shared" si="56"/>
        <v>260.35199999999998</v>
      </c>
      <c r="AA149" s="88">
        <f t="shared" si="57"/>
        <v>0.83446153846153837</v>
      </c>
      <c r="AB149" s="89">
        <f t="shared" si="58"/>
        <v>205.66</v>
      </c>
      <c r="AC149" s="88">
        <f t="shared" si="59"/>
        <v>0.65916666666666668</v>
      </c>
      <c r="AD149" s="104">
        <f t="shared" si="60"/>
        <v>2742.1333333333332</v>
      </c>
    </row>
    <row r="150" spans="1:30" x14ac:dyDescent="0.25">
      <c r="A150" s="2" t="s">
        <v>28</v>
      </c>
      <c r="B150" s="3">
        <v>18356</v>
      </c>
      <c r="C150" s="3">
        <v>592</v>
      </c>
      <c r="D150" s="3">
        <v>256</v>
      </c>
      <c r="E150" s="3">
        <v>35</v>
      </c>
      <c r="F150" s="3">
        <v>86</v>
      </c>
      <c r="G150" s="3">
        <v>255</v>
      </c>
      <c r="H150" s="3">
        <v>25</v>
      </c>
      <c r="I150" s="3">
        <v>91</v>
      </c>
      <c r="J150" s="3">
        <v>1111</v>
      </c>
      <c r="K150" s="3">
        <v>63</v>
      </c>
      <c r="L150" s="3">
        <v>94</v>
      </c>
      <c r="M150" s="46">
        <v>7.8</v>
      </c>
      <c r="N150" s="46">
        <v>7.64</v>
      </c>
      <c r="O150" s="3">
        <v>1.1339999999999999</v>
      </c>
      <c r="P150" s="3">
        <v>1.0589999999999999</v>
      </c>
      <c r="Q150" s="47"/>
      <c r="R150" s="47"/>
      <c r="S150" s="47"/>
      <c r="T150" s="47"/>
      <c r="U150" s="47"/>
      <c r="V150" s="47"/>
      <c r="W150" s="29">
        <v>21491</v>
      </c>
      <c r="X150" s="4">
        <f t="shared" si="54"/>
        <v>1.1707888428851603</v>
      </c>
      <c r="Y150" s="86">
        <f t="shared" si="55"/>
        <v>0.75897435897435894</v>
      </c>
      <c r="Z150" s="87">
        <f t="shared" si="56"/>
        <v>151.55199999999999</v>
      </c>
      <c r="AA150" s="88">
        <f t="shared" si="57"/>
        <v>0.48574358974358972</v>
      </c>
      <c r="AB150" s="89">
        <f t="shared" si="58"/>
        <v>150.96</v>
      </c>
      <c r="AC150" s="88">
        <f t="shared" si="59"/>
        <v>0.48384615384615387</v>
      </c>
      <c r="AD150" s="104">
        <f t="shared" si="60"/>
        <v>2012.8</v>
      </c>
    </row>
    <row r="151" spans="1:30" x14ac:dyDescent="0.25">
      <c r="A151" s="2" t="s">
        <v>29</v>
      </c>
      <c r="B151" s="3">
        <v>22108</v>
      </c>
      <c r="C151" s="3">
        <v>737</v>
      </c>
      <c r="D151" s="3">
        <v>599</v>
      </c>
      <c r="E151" s="3">
        <v>44</v>
      </c>
      <c r="F151" s="3">
        <v>80</v>
      </c>
      <c r="G151" s="3">
        <v>290</v>
      </c>
      <c r="H151" s="3">
        <v>23</v>
      </c>
      <c r="I151" s="3">
        <v>91</v>
      </c>
      <c r="J151" s="3">
        <v>818</v>
      </c>
      <c r="K151" s="3">
        <v>85</v>
      </c>
      <c r="L151" s="3">
        <v>84</v>
      </c>
      <c r="M151" s="46">
        <v>7.63</v>
      </c>
      <c r="N151" s="46">
        <v>7.7</v>
      </c>
      <c r="O151" s="3">
        <v>1.331</v>
      </c>
      <c r="P151" s="3">
        <v>1.946</v>
      </c>
      <c r="Q151" s="47"/>
      <c r="R151" s="47"/>
      <c r="S151" s="47"/>
      <c r="T151" s="47"/>
      <c r="U151" s="47"/>
      <c r="V151" s="47"/>
      <c r="W151" s="29">
        <v>17662</v>
      </c>
      <c r="X151" s="4">
        <f t="shared" si="54"/>
        <v>0.79889632712140402</v>
      </c>
      <c r="Y151" s="86">
        <f t="shared" si="55"/>
        <v>0.94487179487179485</v>
      </c>
      <c r="Z151" s="87">
        <f t="shared" si="56"/>
        <v>441.46300000000002</v>
      </c>
      <c r="AA151" s="88">
        <f t="shared" si="57"/>
        <v>1.4149455128205128</v>
      </c>
      <c r="AB151" s="89">
        <f t="shared" si="58"/>
        <v>213.73</v>
      </c>
      <c r="AC151" s="88">
        <f t="shared" si="59"/>
        <v>0.68503205128205125</v>
      </c>
      <c r="AD151" s="104">
        <f t="shared" si="60"/>
        <v>2849.7333333333331</v>
      </c>
    </row>
    <row r="152" spans="1:30" x14ac:dyDescent="0.25">
      <c r="A152" s="2" t="s">
        <v>30</v>
      </c>
      <c r="B152" s="3">
        <v>21402</v>
      </c>
      <c r="C152" s="3">
        <v>690</v>
      </c>
      <c r="D152" s="3">
        <v>193</v>
      </c>
      <c r="E152" s="3">
        <v>44</v>
      </c>
      <c r="F152" s="3">
        <v>77</v>
      </c>
      <c r="G152" s="3">
        <v>221</v>
      </c>
      <c r="H152" s="3">
        <v>20</v>
      </c>
      <c r="I152" s="3">
        <v>90</v>
      </c>
      <c r="J152" s="3">
        <v>552</v>
      </c>
      <c r="K152" s="3">
        <v>109</v>
      </c>
      <c r="L152" s="3">
        <v>80</v>
      </c>
      <c r="M152" s="46">
        <v>7.98</v>
      </c>
      <c r="N152" s="46">
        <v>7.9</v>
      </c>
      <c r="O152" s="3">
        <v>1.252</v>
      </c>
      <c r="P152" s="3">
        <v>0.92700000000000005</v>
      </c>
      <c r="Q152" s="47"/>
      <c r="R152" s="47"/>
      <c r="S152" s="47"/>
      <c r="T152" s="47"/>
      <c r="U152" s="47"/>
      <c r="V152" s="47"/>
      <c r="W152" s="29">
        <v>19372</v>
      </c>
      <c r="X152" s="4">
        <f t="shared" si="54"/>
        <v>0.90514905149051494</v>
      </c>
      <c r="Y152" s="86">
        <f t="shared" si="55"/>
        <v>0.88461538461538458</v>
      </c>
      <c r="Z152" s="87">
        <f t="shared" si="56"/>
        <v>133.16999999999999</v>
      </c>
      <c r="AA152" s="88">
        <f t="shared" si="57"/>
        <v>0.42682692307692305</v>
      </c>
      <c r="AB152" s="89">
        <f t="shared" si="58"/>
        <v>152.49</v>
      </c>
      <c r="AC152" s="88">
        <f t="shared" si="59"/>
        <v>0.48875000000000002</v>
      </c>
      <c r="AD152" s="104">
        <f t="shared" si="60"/>
        <v>2033.2</v>
      </c>
    </row>
    <row r="153" spans="1:30" x14ac:dyDescent="0.25">
      <c r="A153" s="2" t="s">
        <v>31</v>
      </c>
      <c r="B153" s="3">
        <v>23338</v>
      </c>
      <c r="C153" s="3">
        <v>778</v>
      </c>
      <c r="D153" s="3">
        <v>427</v>
      </c>
      <c r="E153" s="3">
        <v>32</v>
      </c>
      <c r="F153" s="3">
        <v>92</v>
      </c>
      <c r="G153" s="3">
        <v>335</v>
      </c>
      <c r="H153" s="3">
        <v>20</v>
      </c>
      <c r="I153" s="3">
        <v>94</v>
      </c>
      <c r="J153" s="3">
        <v>883</v>
      </c>
      <c r="K153" s="3">
        <v>104</v>
      </c>
      <c r="L153" s="3">
        <v>88</v>
      </c>
      <c r="M153" s="46">
        <v>7.5</v>
      </c>
      <c r="N153" s="46">
        <v>7.13</v>
      </c>
      <c r="O153" s="3">
        <v>1.21</v>
      </c>
      <c r="P153" s="3">
        <v>0.86099999999999999</v>
      </c>
      <c r="Q153" s="47"/>
      <c r="R153" s="47"/>
      <c r="S153" s="47"/>
      <c r="T153" s="47"/>
      <c r="U153" s="47"/>
      <c r="V153" s="47"/>
      <c r="W153" s="29">
        <v>23950</v>
      </c>
      <c r="X153" s="4">
        <f t="shared" si="54"/>
        <v>1.0262233267632188</v>
      </c>
      <c r="Y153" s="86">
        <f t="shared" si="55"/>
        <v>0.99743589743589745</v>
      </c>
      <c r="Z153" s="87">
        <f t="shared" si="56"/>
        <v>332.20600000000002</v>
      </c>
      <c r="AA153" s="88">
        <f t="shared" si="57"/>
        <v>1.0647628205128206</v>
      </c>
      <c r="AB153" s="89">
        <f t="shared" si="58"/>
        <v>260.63</v>
      </c>
      <c r="AC153" s="88">
        <f t="shared" si="59"/>
        <v>0.83535256410256409</v>
      </c>
      <c r="AD153" s="104">
        <f t="shared" si="60"/>
        <v>3475.0666666666671</v>
      </c>
    </row>
    <row r="154" spans="1:30" ht="13" thickBot="1" x14ac:dyDescent="0.3">
      <c r="A154" s="2" t="s">
        <v>32</v>
      </c>
      <c r="B154" s="3">
        <v>21595</v>
      </c>
      <c r="C154" s="3">
        <v>697</v>
      </c>
      <c r="D154" s="3">
        <v>255</v>
      </c>
      <c r="E154" s="3">
        <v>45</v>
      </c>
      <c r="F154" s="3">
        <v>82</v>
      </c>
      <c r="G154" s="3">
        <v>303</v>
      </c>
      <c r="H154" s="3">
        <v>29</v>
      </c>
      <c r="I154" s="3">
        <v>90</v>
      </c>
      <c r="J154" s="3">
        <v>777</v>
      </c>
      <c r="K154" s="3">
        <v>130</v>
      </c>
      <c r="L154" s="3">
        <v>83</v>
      </c>
      <c r="M154" s="48">
        <v>7.57</v>
      </c>
      <c r="N154" s="48">
        <v>7</v>
      </c>
      <c r="O154" s="65">
        <v>1.0980000000000001</v>
      </c>
      <c r="P154" s="65">
        <v>0.96299999999999997</v>
      </c>
      <c r="Q154" s="49"/>
      <c r="R154" s="49"/>
      <c r="S154" s="49"/>
      <c r="T154" s="49"/>
      <c r="U154" s="49"/>
      <c r="V154" s="49"/>
      <c r="W154" s="29">
        <v>23742</v>
      </c>
      <c r="X154" s="4">
        <f t="shared" si="54"/>
        <v>1.0994211623060894</v>
      </c>
      <c r="Y154" s="86">
        <f t="shared" si="55"/>
        <v>0.89358974358974363</v>
      </c>
      <c r="Z154" s="87">
        <f t="shared" si="56"/>
        <v>177.73500000000001</v>
      </c>
      <c r="AA154" s="88">
        <f t="shared" si="57"/>
        <v>0.56966346153846159</v>
      </c>
      <c r="AB154" s="89">
        <f t="shared" si="58"/>
        <v>211.191</v>
      </c>
      <c r="AC154" s="88">
        <f t="shared" si="59"/>
        <v>0.67689423076923083</v>
      </c>
      <c r="AD154" s="104">
        <f t="shared" si="60"/>
        <v>2815.88</v>
      </c>
    </row>
    <row r="155" spans="1:30" ht="13" thickTop="1" x14ac:dyDescent="0.25">
      <c r="A155" s="5" t="s">
        <v>68</v>
      </c>
      <c r="B155" s="6">
        <f t="shared" ref="B155:P155" si="61">SUM(B143:B154)</f>
        <v>256767</v>
      </c>
      <c r="C155" s="6">
        <f t="shared" si="61"/>
        <v>8453</v>
      </c>
      <c r="D155" s="6">
        <f t="shared" si="61"/>
        <v>4652</v>
      </c>
      <c r="E155" s="6">
        <f>SUM(E143:E154)</f>
        <v>525</v>
      </c>
      <c r="F155" s="6">
        <f>SUM(F143:F154)</f>
        <v>1017</v>
      </c>
      <c r="G155" s="6">
        <f>SUM(G143:G154)</f>
        <v>4634</v>
      </c>
      <c r="H155" s="6">
        <f>SUM(H143:H154)</f>
        <v>257</v>
      </c>
      <c r="I155" s="6">
        <f>SUM(I143:I154)</f>
        <v>1121</v>
      </c>
      <c r="J155" s="6">
        <f t="shared" si="61"/>
        <v>11070</v>
      </c>
      <c r="K155" s="6">
        <f>SUM(K143:K154)</f>
        <v>1182</v>
      </c>
      <c r="L155" s="6">
        <f>SUM(L143:L154)</f>
        <v>1047</v>
      </c>
      <c r="M155" s="50">
        <f t="shared" si="61"/>
        <v>93.97</v>
      </c>
      <c r="N155" s="50">
        <f t="shared" si="61"/>
        <v>91.21</v>
      </c>
      <c r="O155" s="6">
        <f t="shared" si="61"/>
        <v>14.409000000000001</v>
      </c>
      <c r="P155" s="6">
        <f t="shared" si="61"/>
        <v>12.781999999999998</v>
      </c>
      <c r="Q155" s="51"/>
      <c r="R155" s="51"/>
      <c r="S155" s="51"/>
      <c r="T155" s="51"/>
      <c r="U155" s="51"/>
      <c r="V155" s="51"/>
      <c r="W155" s="26">
        <f>SUM(W143:W154)</f>
        <v>280178</v>
      </c>
      <c r="X155" s="28">
        <f>SUM(X143:X154)</f>
        <v>13.466460495834772</v>
      </c>
      <c r="Y155" s="90"/>
      <c r="Z155" s="91"/>
      <c r="AA155" s="92"/>
      <c r="AB155" s="93"/>
      <c r="AC155" s="92"/>
      <c r="AD155" s="101"/>
    </row>
    <row r="156" spans="1:30" ht="13" thickBot="1" x14ac:dyDescent="0.3">
      <c r="A156" s="7" t="s">
        <v>69</v>
      </c>
      <c r="B156" s="8">
        <f>AVERAGE(B143:B154)</f>
        <v>21397.25</v>
      </c>
      <c r="C156" s="8">
        <f t="shared" ref="C156:J156" si="62">AVERAGE(C143:C154)</f>
        <v>704.41666666666663</v>
      </c>
      <c r="D156" s="8">
        <f t="shared" si="62"/>
        <v>387.66666666666669</v>
      </c>
      <c r="E156" s="8">
        <f>AVERAGE(E143:E154)</f>
        <v>43.75</v>
      </c>
      <c r="F156" s="8">
        <f>AVERAGE(F143:F154)</f>
        <v>84.75</v>
      </c>
      <c r="G156" s="8">
        <f>AVERAGE(G143:G154)</f>
        <v>386.16666666666669</v>
      </c>
      <c r="H156" s="8">
        <f>AVERAGE(H143:H154)</f>
        <v>21.416666666666668</v>
      </c>
      <c r="I156" s="8">
        <f>AVERAGE(I143:I154)</f>
        <v>93.416666666666671</v>
      </c>
      <c r="J156" s="8">
        <f t="shared" si="62"/>
        <v>922.5</v>
      </c>
      <c r="K156" s="8">
        <f>AVERAGE(K143:K154)</f>
        <v>98.5</v>
      </c>
      <c r="L156" s="8">
        <f>AVERAGE(L143:L154)</f>
        <v>87.25</v>
      </c>
      <c r="M156" s="52">
        <f t="shared" ref="M156:X156" si="63">AVERAGE(M143:M154)</f>
        <v>7.8308333333333335</v>
      </c>
      <c r="N156" s="52">
        <f t="shared" si="63"/>
        <v>7.6008333333333331</v>
      </c>
      <c r="O156" s="8">
        <f t="shared" si="63"/>
        <v>1.20075</v>
      </c>
      <c r="P156" s="8">
        <f t="shared" si="63"/>
        <v>1.0651666666666666</v>
      </c>
      <c r="Q156" s="53"/>
      <c r="R156" s="53"/>
      <c r="S156" s="53"/>
      <c r="T156" s="53"/>
      <c r="U156" s="53"/>
      <c r="V156" s="53"/>
      <c r="W156" s="27">
        <f t="shared" si="63"/>
        <v>23348.166666666668</v>
      </c>
      <c r="X156" s="23">
        <f t="shared" si="63"/>
        <v>1.1222050413195643</v>
      </c>
      <c r="Y156" s="94">
        <f t="shared" ref="Y156" si="64">C156/$C$2</f>
        <v>0.9030982905982905</v>
      </c>
      <c r="Z156" s="95">
        <f t="shared" ref="Z156" si="65">(C156*D156)/1000</f>
        <v>273.07886111111111</v>
      </c>
      <c r="AA156" s="96">
        <f t="shared" si="57"/>
        <v>0.87525275997150997</v>
      </c>
      <c r="AB156" s="97">
        <f t="shared" ref="AB156" si="66">(G156*C156)/1000</f>
        <v>272.02223611111111</v>
      </c>
      <c r="AC156" s="96">
        <f t="shared" si="59"/>
        <v>0.87186614138176644</v>
      </c>
      <c r="AD156" s="102">
        <f>AVERAGE(AD143:AD154)</f>
        <v>3659.5388888888883</v>
      </c>
    </row>
    <row r="157" spans="1:30" ht="13" thickTop="1" x14ac:dyDescent="0.25"/>
    <row r="158" spans="1:30" ht="13" thickBot="1" x14ac:dyDescent="0.3"/>
    <row r="159" spans="1:30" ht="13.5" thickTop="1" x14ac:dyDescent="0.3">
      <c r="A159" s="18" t="s">
        <v>5</v>
      </c>
      <c r="B159" s="19" t="s">
        <v>6</v>
      </c>
      <c r="C159" s="19" t="s">
        <v>6</v>
      </c>
      <c r="D159" s="19" t="s">
        <v>7</v>
      </c>
      <c r="E159" s="19" t="s">
        <v>8</v>
      </c>
      <c r="F159" s="30" t="s">
        <v>2</v>
      </c>
      <c r="G159" s="19" t="s">
        <v>9</v>
      </c>
      <c r="H159" s="19" t="s">
        <v>10</v>
      </c>
      <c r="I159" s="30" t="s">
        <v>3</v>
      </c>
      <c r="J159" s="19" t="s">
        <v>11</v>
      </c>
      <c r="K159" s="19" t="s">
        <v>12</v>
      </c>
      <c r="L159" s="30" t="s">
        <v>13</v>
      </c>
      <c r="M159" s="32" t="s">
        <v>46</v>
      </c>
      <c r="N159" s="32" t="s">
        <v>47</v>
      </c>
      <c r="O159" s="62" t="s">
        <v>48</v>
      </c>
      <c r="P159" s="62" t="s">
        <v>49</v>
      </c>
      <c r="Q159" s="39"/>
      <c r="R159" s="39"/>
      <c r="S159" s="39"/>
      <c r="T159" s="39"/>
      <c r="U159" s="39"/>
      <c r="V159" s="39"/>
      <c r="W159" s="24" t="s">
        <v>38</v>
      </c>
      <c r="X159" s="20" t="s">
        <v>14</v>
      </c>
      <c r="Y159" s="78" t="s">
        <v>50</v>
      </c>
      <c r="Z159" s="79" t="s">
        <v>51</v>
      </c>
      <c r="AA159" s="80" t="s">
        <v>52</v>
      </c>
      <c r="AB159" s="81" t="s">
        <v>50</v>
      </c>
      <c r="AC159" s="80" t="s">
        <v>50</v>
      </c>
      <c r="AD159" s="78" t="s">
        <v>131</v>
      </c>
    </row>
    <row r="160" spans="1:30" ht="13" thickBot="1" x14ac:dyDescent="0.3">
      <c r="A160" s="15" t="s">
        <v>70</v>
      </c>
      <c r="B160" s="16" t="s">
        <v>16</v>
      </c>
      <c r="C160" s="17" t="s">
        <v>17</v>
      </c>
      <c r="D160" s="16" t="s">
        <v>18</v>
      </c>
      <c r="E160" s="16" t="s">
        <v>18</v>
      </c>
      <c r="F160" s="31" t="s">
        <v>54</v>
      </c>
      <c r="G160" s="16" t="s">
        <v>18</v>
      </c>
      <c r="H160" s="16" t="s">
        <v>18</v>
      </c>
      <c r="I160" s="31" t="s">
        <v>54</v>
      </c>
      <c r="J160" s="16" t="s">
        <v>18</v>
      </c>
      <c r="K160" s="16" t="s">
        <v>18</v>
      </c>
      <c r="L160" s="31" t="s">
        <v>54</v>
      </c>
      <c r="M160" s="33"/>
      <c r="N160" s="33"/>
      <c r="O160" s="63"/>
      <c r="P160" s="63"/>
      <c r="Q160" s="40"/>
      <c r="R160" s="40"/>
      <c r="S160" s="40"/>
      <c r="T160" s="40"/>
      <c r="U160" s="40"/>
      <c r="V160" s="40"/>
      <c r="W160" s="25" t="s">
        <v>40</v>
      </c>
      <c r="X160" s="17" t="s">
        <v>20</v>
      </c>
      <c r="Y160" s="82" t="s">
        <v>6</v>
      </c>
      <c r="Z160" s="83" t="s">
        <v>55</v>
      </c>
      <c r="AA160" s="84" t="s">
        <v>56</v>
      </c>
      <c r="AB160" s="85" t="s">
        <v>57</v>
      </c>
      <c r="AC160" s="84" t="s">
        <v>58</v>
      </c>
      <c r="AD160" s="103" t="s">
        <v>132</v>
      </c>
    </row>
    <row r="161" spans="1:30" ht="13" thickTop="1" x14ac:dyDescent="0.25">
      <c r="A161" s="2" t="s">
        <v>21</v>
      </c>
      <c r="B161" s="3">
        <v>22319</v>
      </c>
      <c r="C161" s="3">
        <v>720</v>
      </c>
      <c r="D161" s="3">
        <v>592</v>
      </c>
      <c r="E161" s="3">
        <v>36</v>
      </c>
      <c r="F161" s="3">
        <v>94</v>
      </c>
      <c r="G161" s="3">
        <v>380</v>
      </c>
      <c r="H161" s="3">
        <v>20</v>
      </c>
      <c r="I161" s="3">
        <v>95</v>
      </c>
      <c r="J161" s="3">
        <v>1018</v>
      </c>
      <c r="K161" s="3">
        <v>126</v>
      </c>
      <c r="L161" s="3">
        <v>88</v>
      </c>
      <c r="M161" s="44">
        <v>7.37</v>
      </c>
      <c r="N161" s="44">
        <v>7.3</v>
      </c>
      <c r="O161" s="64">
        <v>1.4059999999999999</v>
      </c>
      <c r="P161" s="64">
        <v>1.0589999999999999</v>
      </c>
      <c r="Q161" s="45"/>
      <c r="R161" s="45"/>
      <c r="S161" s="45"/>
      <c r="T161" s="45"/>
      <c r="U161" s="45"/>
      <c r="V161" s="45"/>
      <c r="W161" s="29">
        <v>26611</v>
      </c>
      <c r="X161" s="4">
        <f t="shared" ref="X161:X172" si="67">W161/B161</f>
        <v>1.1923025225144497</v>
      </c>
      <c r="Y161" s="86">
        <f>C161/$C$2</f>
        <v>0.92307692307692313</v>
      </c>
      <c r="Z161" s="87">
        <f>(C161*D161)/1000</f>
        <v>426.24</v>
      </c>
      <c r="AA161" s="88">
        <f>(Z161)/$E$3</f>
        <v>1.3661538461538463</v>
      </c>
      <c r="AB161" s="89">
        <f>(G161*C161)/1000</f>
        <v>273.60000000000002</v>
      </c>
      <c r="AC161" s="88">
        <f>(AB161)/$G$3</f>
        <v>0.87692307692307703</v>
      </c>
      <c r="AD161" s="104">
        <f>(0.8*C161*G161)/60</f>
        <v>3648</v>
      </c>
    </row>
    <row r="162" spans="1:30" x14ac:dyDescent="0.25">
      <c r="A162" s="2" t="s">
        <v>22</v>
      </c>
      <c r="B162" s="3">
        <v>20649</v>
      </c>
      <c r="C162" s="3">
        <v>737</v>
      </c>
      <c r="D162" s="3">
        <v>389</v>
      </c>
      <c r="E162" s="3">
        <v>31</v>
      </c>
      <c r="F162" s="3">
        <v>92</v>
      </c>
      <c r="G162" s="3">
        <v>332</v>
      </c>
      <c r="H162" s="3">
        <v>28</v>
      </c>
      <c r="I162" s="3">
        <v>92</v>
      </c>
      <c r="J162" s="3">
        <v>686</v>
      </c>
      <c r="K162" s="3">
        <v>112</v>
      </c>
      <c r="L162" s="3">
        <v>84</v>
      </c>
      <c r="M162" s="46">
        <v>7.6</v>
      </c>
      <c r="N162" s="46">
        <v>7.4</v>
      </c>
      <c r="O162" s="3">
        <v>1.3959999999999999</v>
      </c>
      <c r="P162" s="3">
        <v>1.113</v>
      </c>
      <c r="Q162" s="47"/>
      <c r="R162" s="47"/>
      <c r="S162" s="47"/>
      <c r="T162" s="47"/>
      <c r="U162" s="47"/>
      <c r="V162" s="47"/>
      <c r="W162" s="29">
        <v>23410</v>
      </c>
      <c r="X162" s="4">
        <f t="shared" si="67"/>
        <v>1.1337110755968811</v>
      </c>
      <c r="Y162" s="86">
        <f t="shared" ref="Y162:Y172" si="68">C162/$C$2</f>
        <v>0.94487179487179485</v>
      </c>
      <c r="Z162" s="87">
        <f t="shared" ref="Z162:Z172" si="69">(C162*D162)/1000</f>
        <v>286.69299999999998</v>
      </c>
      <c r="AA162" s="88">
        <f t="shared" ref="AA162:AA174" si="70">(Z162)/$E$3</f>
        <v>0.91888782051282047</v>
      </c>
      <c r="AB162" s="89">
        <f t="shared" ref="AB162:AB172" si="71">(G162*C162)/1000</f>
        <v>244.684</v>
      </c>
      <c r="AC162" s="88">
        <f t="shared" ref="AC162:AC174" si="72">(AB162)/$G$3</f>
        <v>0.78424358974358976</v>
      </c>
      <c r="AD162" s="104">
        <f t="shared" ref="AD162:AD172" si="73">(0.8*C162*G162)/60</f>
        <v>3262.4533333333334</v>
      </c>
    </row>
    <row r="163" spans="1:30" x14ac:dyDescent="0.25">
      <c r="A163" s="2" t="s">
        <v>23</v>
      </c>
      <c r="B163" s="3">
        <v>23011</v>
      </c>
      <c r="C163" s="3">
        <v>742</v>
      </c>
      <c r="D163" s="3">
        <v>508</v>
      </c>
      <c r="E163" s="3">
        <v>25</v>
      </c>
      <c r="F163" s="3">
        <v>95</v>
      </c>
      <c r="G163" s="3">
        <v>351</v>
      </c>
      <c r="H163" s="3">
        <v>15</v>
      </c>
      <c r="I163" s="3">
        <v>96</v>
      </c>
      <c r="J163" s="3">
        <v>884</v>
      </c>
      <c r="K163" s="3">
        <v>80</v>
      </c>
      <c r="L163" s="3">
        <v>91</v>
      </c>
      <c r="M163" s="46">
        <v>7.85</v>
      </c>
      <c r="N163" s="46">
        <v>7.6</v>
      </c>
      <c r="O163" s="3">
        <v>1.73</v>
      </c>
      <c r="P163" s="3">
        <v>1.204</v>
      </c>
      <c r="Q163" s="47"/>
      <c r="R163" s="47"/>
      <c r="S163" s="47"/>
      <c r="T163" s="47"/>
      <c r="U163" s="47"/>
      <c r="V163" s="47"/>
      <c r="W163" s="29">
        <v>28410</v>
      </c>
      <c r="X163" s="4">
        <f t="shared" si="67"/>
        <v>1.2346269175611664</v>
      </c>
      <c r="Y163" s="86">
        <f t="shared" si="68"/>
        <v>0.95128205128205123</v>
      </c>
      <c r="Z163" s="87">
        <f t="shared" si="69"/>
        <v>376.93599999999998</v>
      </c>
      <c r="AA163" s="88">
        <f t="shared" si="70"/>
        <v>1.208128205128205</v>
      </c>
      <c r="AB163" s="89">
        <f t="shared" si="71"/>
        <v>260.44200000000001</v>
      </c>
      <c r="AC163" s="88">
        <f t="shared" si="72"/>
        <v>0.83474999999999999</v>
      </c>
      <c r="AD163" s="104">
        <f t="shared" si="73"/>
        <v>3472.56</v>
      </c>
    </row>
    <row r="164" spans="1:30" x14ac:dyDescent="0.25">
      <c r="A164" s="2" t="s">
        <v>24</v>
      </c>
      <c r="B164" s="3">
        <v>25868</v>
      </c>
      <c r="C164" s="3">
        <v>862</v>
      </c>
      <c r="D164" s="3">
        <v>452</v>
      </c>
      <c r="E164" s="3">
        <v>21</v>
      </c>
      <c r="F164" s="3">
        <v>95</v>
      </c>
      <c r="G164" s="3">
        <v>296</v>
      </c>
      <c r="H164" s="3">
        <v>19</v>
      </c>
      <c r="I164" s="3">
        <v>94</v>
      </c>
      <c r="J164" s="3">
        <v>937</v>
      </c>
      <c r="K164" s="3">
        <v>40</v>
      </c>
      <c r="L164" s="3">
        <v>96</v>
      </c>
      <c r="M164" s="46">
        <v>8.18</v>
      </c>
      <c r="N164" s="46">
        <v>7.5</v>
      </c>
      <c r="O164" s="3">
        <v>1.456</v>
      </c>
      <c r="P164" s="3">
        <v>0.95</v>
      </c>
      <c r="Q164" s="47"/>
      <c r="R164" s="47"/>
      <c r="S164" s="47"/>
      <c r="T164" s="47"/>
      <c r="U164" s="47"/>
      <c r="V164" s="47"/>
      <c r="W164" s="29">
        <v>29620</v>
      </c>
      <c r="X164" s="4">
        <f t="shared" si="67"/>
        <v>1.1450440698933044</v>
      </c>
      <c r="Y164" s="86">
        <f t="shared" si="68"/>
        <v>1.1051282051282052</v>
      </c>
      <c r="Z164" s="87">
        <f t="shared" si="69"/>
        <v>389.62400000000002</v>
      </c>
      <c r="AA164" s="88">
        <f t="shared" si="70"/>
        <v>1.2487948717948718</v>
      </c>
      <c r="AB164" s="89">
        <f t="shared" si="71"/>
        <v>255.15199999999999</v>
      </c>
      <c r="AC164" s="88">
        <f t="shared" si="72"/>
        <v>0.81779487179487176</v>
      </c>
      <c r="AD164" s="104">
        <f t="shared" si="73"/>
        <v>3402.0266666666666</v>
      </c>
    </row>
    <row r="165" spans="1:30" x14ac:dyDescent="0.25">
      <c r="A165" s="2" t="s">
        <v>25</v>
      </c>
      <c r="B165" s="3">
        <v>22018</v>
      </c>
      <c r="C165" s="3">
        <v>710</v>
      </c>
      <c r="D165" s="3">
        <v>306</v>
      </c>
      <c r="E165" s="3">
        <v>30</v>
      </c>
      <c r="F165" s="3">
        <v>90</v>
      </c>
      <c r="G165" s="3">
        <v>359</v>
      </c>
      <c r="H165" s="3">
        <v>18</v>
      </c>
      <c r="I165" s="3">
        <v>95</v>
      </c>
      <c r="J165" s="3">
        <v>717</v>
      </c>
      <c r="K165" s="3">
        <v>73</v>
      </c>
      <c r="L165" s="3">
        <v>90</v>
      </c>
      <c r="M165" s="46">
        <v>7.79</v>
      </c>
      <c r="N165" s="46">
        <v>7.6</v>
      </c>
      <c r="O165" s="3">
        <v>1.361</v>
      </c>
      <c r="P165" s="3">
        <v>1.149</v>
      </c>
      <c r="Q165" s="47"/>
      <c r="R165" s="47"/>
      <c r="S165" s="47"/>
      <c r="T165" s="47"/>
      <c r="U165" s="47"/>
      <c r="V165" s="47"/>
      <c r="W165" s="29">
        <v>28791</v>
      </c>
      <c r="X165" s="4">
        <f t="shared" si="67"/>
        <v>1.3076119538559361</v>
      </c>
      <c r="Y165" s="86">
        <f t="shared" si="68"/>
        <v>0.91025641025641024</v>
      </c>
      <c r="Z165" s="87">
        <f t="shared" si="69"/>
        <v>217.26</v>
      </c>
      <c r="AA165" s="88">
        <f t="shared" si="70"/>
        <v>0.69634615384615384</v>
      </c>
      <c r="AB165" s="89">
        <f t="shared" si="71"/>
        <v>254.89</v>
      </c>
      <c r="AC165" s="88">
        <f t="shared" si="72"/>
        <v>0.81695512820512817</v>
      </c>
      <c r="AD165" s="104">
        <f t="shared" si="73"/>
        <v>3398.5333333333333</v>
      </c>
    </row>
    <row r="166" spans="1:30" x14ac:dyDescent="0.25">
      <c r="A166" s="2" t="s">
        <v>26</v>
      </c>
      <c r="B166" s="3">
        <v>19463</v>
      </c>
      <c r="C166" s="3">
        <v>649</v>
      </c>
      <c r="D166" s="3">
        <v>286</v>
      </c>
      <c r="E166" s="3">
        <v>25</v>
      </c>
      <c r="F166" s="3">
        <v>91</v>
      </c>
      <c r="G166" s="3">
        <v>301</v>
      </c>
      <c r="H166" s="3">
        <v>16</v>
      </c>
      <c r="I166" s="3">
        <v>95</v>
      </c>
      <c r="J166" s="3">
        <v>739</v>
      </c>
      <c r="K166" s="3">
        <v>67</v>
      </c>
      <c r="L166" s="3">
        <v>91</v>
      </c>
      <c r="M166" s="46">
        <v>7.92</v>
      </c>
      <c r="N166" s="46">
        <v>6.9</v>
      </c>
      <c r="O166" s="3">
        <v>1.4</v>
      </c>
      <c r="P166" s="3">
        <v>1.248</v>
      </c>
      <c r="Q166" s="47"/>
      <c r="R166" s="47"/>
      <c r="S166" s="47"/>
      <c r="T166" s="47"/>
      <c r="U166" s="47"/>
      <c r="V166" s="47"/>
      <c r="W166" s="29">
        <v>25744</v>
      </c>
      <c r="X166" s="4">
        <f t="shared" si="67"/>
        <v>1.3227148949288394</v>
      </c>
      <c r="Y166" s="86">
        <f t="shared" si="68"/>
        <v>0.83205128205128209</v>
      </c>
      <c r="Z166" s="87">
        <f t="shared" si="69"/>
        <v>185.614</v>
      </c>
      <c r="AA166" s="88">
        <f t="shared" si="70"/>
        <v>0.59491666666666665</v>
      </c>
      <c r="AB166" s="89">
        <f t="shared" si="71"/>
        <v>195.34899999999999</v>
      </c>
      <c r="AC166" s="88">
        <f t="shared" si="72"/>
        <v>0.62611858974358969</v>
      </c>
      <c r="AD166" s="104">
        <f t="shared" si="73"/>
        <v>2604.6533333333336</v>
      </c>
    </row>
    <row r="167" spans="1:30" x14ac:dyDescent="0.25">
      <c r="A167" s="2" t="s">
        <v>27</v>
      </c>
      <c r="B167" s="3">
        <v>21613</v>
      </c>
      <c r="C167" s="3">
        <v>697</v>
      </c>
      <c r="D167" s="3">
        <v>378</v>
      </c>
      <c r="E167" s="3">
        <v>30</v>
      </c>
      <c r="F167" s="3">
        <v>92</v>
      </c>
      <c r="G167" s="3">
        <v>307</v>
      </c>
      <c r="H167" s="3">
        <v>13</v>
      </c>
      <c r="I167" s="3">
        <v>96</v>
      </c>
      <c r="J167" s="3">
        <v>733</v>
      </c>
      <c r="K167" s="3">
        <v>92</v>
      </c>
      <c r="L167" s="3">
        <v>87</v>
      </c>
      <c r="M167" s="46">
        <v>7.89</v>
      </c>
      <c r="N167" s="46">
        <v>7.75</v>
      </c>
      <c r="O167" s="3">
        <v>1.5960000000000001</v>
      </c>
      <c r="P167" s="3">
        <v>1.171</v>
      </c>
      <c r="Q167" s="47"/>
      <c r="R167" s="47"/>
      <c r="S167" s="47"/>
      <c r="T167" s="47"/>
      <c r="U167" s="47"/>
      <c r="V167" s="47"/>
      <c r="W167" s="29">
        <v>29355</v>
      </c>
      <c r="X167" s="4">
        <f t="shared" si="67"/>
        <v>1.3582103363716282</v>
      </c>
      <c r="Y167" s="86">
        <f t="shared" si="68"/>
        <v>0.89358974358974363</v>
      </c>
      <c r="Z167" s="87">
        <f t="shared" si="69"/>
        <v>263.46600000000001</v>
      </c>
      <c r="AA167" s="88">
        <f t="shared" si="70"/>
        <v>0.84444230769230777</v>
      </c>
      <c r="AB167" s="89">
        <f t="shared" si="71"/>
        <v>213.97900000000001</v>
      </c>
      <c r="AC167" s="88">
        <f t="shared" si="72"/>
        <v>0.68583012820512823</v>
      </c>
      <c r="AD167" s="104">
        <f t="shared" si="73"/>
        <v>2853.0533333333337</v>
      </c>
    </row>
    <row r="168" spans="1:30" x14ac:dyDescent="0.25">
      <c r="A168" s="2" t="s">
        <v>28</v>
      </c>
      <c r="B168" s="3">
        <v>21045</v>
      </c>
      <c r="C168" s="3">
        <v>679</v>
      </c>
      <c r="D168" s="3">
        <v>294</v>
      </c>
      <c r="E168" s="3">
        <v>24</v>
      </c>
      <c r="F168" s="3">
        <v>92</v>
      </c>
      <c r="G168" s="3">
        <v>268</v>
      </c>
      <c r="H168" s="3">
        <v>12</v>
      </c>
      <c r="I168" s="3">
        <v>96</v>
      </c>
      <c r="J168" s="3">
        <v>747</v>
      </c>
      <c r="K168" s="3">
        <v>107</v>
      </c>
      <c r="L168" s="3">
        <v>86</v>
      </c>
      <c r="M168" s="46">
        <v>7.72</v>
      </c>
      <c r="N168" s="46">
        <v>7.66</v>
      </c>
      <c r="O168" s="3">
        <v>1.4570000000000001</v>
      </c>
      <c r="P168" s="3">
        <v>1.194</v>
      </c>
      <c r="Q168" s="47"/>
      <c r="R168" s="47"/>
      <c r="S168" s="47"/>
      <c r="T168" s="47"/>
      <c r="U168" s="47"/>
      <c r="V168" s="47"/>
      <c r="W168" s="29">
        <v>22761</v>
      </c>
      <c r="X168" s="4">
        <f t="shared" si="67"/>
        <v>1.0815395580898075</v>
      </c>
      <c r="Y168" s="86">
        <f t="shared" si="68"/>
        <v>0.87051282051282053</v>
      </c>
      <c r="Z168" s="87">
        <f t="shared" si="69"/>
        <v>199.626</v>
      </c>
      <c r="AA168" s="88">
        <f t="shared" si="70"/>
        <v>0.63982692307692313</v>
      </c>
      <c r="AB168" s="89">
        <f t="shared" si="71"/>
        <v>181.97200000000001</v>
      </c>
      <c r="AC168" s="88">
        <f t="shared" si="72"/>
        <v>0.58324358974358981</v>
      </c>
      <c r="AD168" s="104">
        <f t="shared" si="73"/>
        <v>2426.2933333333335</v>
      </c>
    </row>
    <row r="169" spans="1:30" x14ac:dyDescent="0.25">
      <c r="A169" s="2" t="s">
        <v>29</v>
      </c>
      <c r="B169" s="3">
        <v>22843</v>
      </c>
      <c r="C169" s="3">
        <v>761</v>
      </c>
      <c r="D169" s="3">
        <v>292</v>
      </c>
      <c r="E169" s="3">
        <v>42</v>
      </c>
      <c r="F169" s="3">
        <v>86</v>
      </c>
      <c r="G169" s="3">
        <v>255</v>
      </c>
      <c r="H169" s="3">
        <v>18</v>
      </c>
      <c r="I169" s="3">
        <v>93</v>
      </c>
      <c r="J169" s="3">
        <v>711</v>
      </c>
      <c r="K169" s="3">
        <v>120</v>
      </c>
      <c r="L169" s="3">
        <v>83</v>
      </c>
      <c r="M169" s="46">
        <v>6.38</v>
      </c>
      <c r="N169" s="46">
        <v>6.5</v>
      </c>
      <c r="O169" s="3">
        <v>1.5049999999999999</v>
      </c>
      <c r="P169" s="3">
        <v>1.25</v>
      </c>
      <c r="Q169" s="47"/>
      <c r="R169" s="47"/>
      <c r="S169" s="47"/>
      <c r="T169" s="47"/>
      <c r="U169" s="47"/>
      <c r="V169" s="47"/>
      <c r="W169" s="29">
        <v>23679</v>
      </c>
      <c r="X169" s="4">
        <f t="shared" si="67"/>
        <v>1.0365976447927154</v>
      </c>
      <c r="Y169" s="86">
        <f t="shared" si="68"/>
        <v>0.97564102564102562</v>
      </c>
      <c r="Z169" s="87">
        <f t="shared" si="69"/>
        <v>222.21199999999999</v>
      </c>
      <c r="AA169" s="88">
        <f t="shared" si="70"/>
        <v>0.71221794871794863</v>
      </c>
      <c r="AB169" s="89">
        <f t="shared" si="71"/>
        <v>194.05500000000001</v>
      </c>
      <c r="AC169" s="88">
        <f t="shared" si="72"/>
        <v>0.62197115384615387</v>
      </c>
      <c r="AD169" s="104">
        <f t="shared" si="73"/>
        <v>2587.4000000000005</v>
      </c>
    </row>
    <row r="170" spans="1:30" x14ac:dyDescent="0.25">
      <c r="A170" s="2" t="s">
        <v>30</v>
      </c>
      <c r="B170" s="3">
        <v>24460</v>
      </c>
      <c r="C170" s="3">
        <v>789</v>
      </c>
      <c r="D170" s="3">
        <v>416</v>
      </c>
      <c r="E170" s="3">
        <v>35</v>
      </c>
      <c r="F170" s="3">
        <v>92</v>
      </c>
      <c r="G170" s="3">
        <v>357</v>
      </c>
      <c r="H170" s="3">
        <v>22</v>
      </c>
      <c r="I170" s="3">
        <v>94</v>
      </c>
      <c r="J170" s="3">
        <v>853</v>
      </c>
      <c r="K170" s="3">
        <v>104</v>
      </c>
      <c r="L170" s="3">
        <v>88</v>
      </c>
      <c r="M170" s="46">
        <v>7.58</v>
      </c>
      <c r="N170" s="46">
        <v>7.5</v>
      </c>
      <c r="O170" s="3">
        <v>1.218</v>
      </c>
      <c r="P170" s="3">
        <v>1.1240000000000001</v>
      </c>
      <c r="Q170" s="47"/>
      <c r="R170" s="47"/>
      <c r="S170" s="47"/>
      <c r="T170" s="47"/>
      <c r="U170" s="47"/>
      <c r="V170" s="47"/>
      <c r="W170" s="29">
        <v>24117</v>
      </c>
      <c r="X170" s="4">
        <f t="shared" si="67"/>
        <v>0.98597710547833195</v>
      </c>
      <c r="Y170" s="86">
        <f t="shared" si="68"/>
        <v>1.0115384615384615</v>
      </c>
      <c r="Z170" s="87">
        <f t="shared" si="69"/>
        <v>328.22399999999999</v>
      </c>
      <c r="AA170" s="88">
        <f t="shared" si="70"/>
        <v>1.052</v>
      </c>
      <c r="AB170" s="89">
        <f t="shared" si="71"/>
        <v>281.673</v>
      </c>
      <c r="AC170" s="88">
        <f t="shared" si="72"/>
        <v>0.9027980769230769</v>
      </c>
      <c r="AD170" s="104">
        <f t="shared" si="73"/>
        <v>3755.6400000000003</v>
      </c>
    </row>
    <row r="171" spans="1:30" x14ac:dyDescent="0.25">
      <c r="A171" s="2" t="s">
        <v>31</v>
      </c>
      <c r="B171" s="3">
        <v>21239</v>
      </c>
      <c r="C171" s="3">
        <v>708</v>
      </c>
      <c r="D171" s="3">
        <v>556</v>
      </c>
      <c r="E171" s="3">
        <v>33</v>
      </c>
      <c r="F171" s="3">
        <v>94</v>
      </c>
      <c r="G171" s="3">
        <v>345</v>
      </c>
      <c r="H171" s="3">
        <v>18</v>
      </c>
      <c r="I171" s="3">
        <v>95</v>
      </c>
      <c r="J171" s="3">
        <v>944</v>
      </c>
      <c r="K171" s="3">
        <v>116</v>
      </c>
      <c r="L171" s="3">
        <v>88</v>
      </c>
      <c r="M171" s="46">
        <v>7.5</v>
      </c>
      <c r="N171" s="46">
        <v>7.5</v>
      </c>
      <c r="O171" s="3">
        <v>1.3320000000000001</v>
      </c>
      <c r="P171" s="3">
        <v>1.1319999999999999</v>
      </c>
      <c r="Q171" s="47"/>
      <c r="R171" s="47"/>
      <c r="S171" s="47"/>
      <c r="T171" s="47"/>
      <c r="U171" s="47"/>
      <c r="V171" s="47"/>
      <c r="W171" s="29">
        <v>26878</v>
      </c>
      <c r="X171" s="4">
        <f t="shared" si="67"/>
        <v>1.2655021422854182</v>
      </c>
      <c r="Y171" s="86">
        <f t="shared" si="68"/>
        <v>0.90769230769230769</v>
      </c>
      <c r="Z171" s="87">
        <f t="shared" si="69"/>
        <v>393.64800000000002</v>
      </c>
      <c r="AA171" s="88">
        <f t="shared" si="70"/>
        <v>1.2616923076923077</v>
      </c>
      <c r="AB171" s="89">
        <f t="shared" si="71"/>
        <v>244.26</v>
      </c>
      <c r="AC171" s="88">
        <f t="shared" si="72"/>
        <v>0.7828846153846154</v>
      </c>
      <c r="AD171" s="104">
        <f t="shared" si="73"/>
        <v>3256.8</v>
      </c>
    </row>
    <row r="172" spans="1:30" ht="13" thickBot="1" x14ac:dyDescent="0.3">
      <c r="A172" s="2" t="s">
        <v>32</v>
      </c>
      <c r="B172" s="3">
        <v>28635</v>
      </c>
      <c r="C172" s="3">
        <f>(B172/31)</f>
        <v>923.70967741935488</v>
      </c>
      <c r="D172" s="3">
        <v>456</v>
      </c>
      <c r="E172" s="3">
        <v>56</v>
      </c>
      <c r="F172" s="3">
        <v>88</v>
      </c>
      <c r="G172" s="3">
        <v>441</v>
      </c>
      <c r="H172" s="3">
        <v>51</v>
      </c>
      <c r="I172" s="3">
        <v>89</v>
      </c>
      <c r="J172" s="3">
        <v>914</v>
      </c>
      <c r="K172" s="3">
        <v>168</v>
      </c>
      <c r="L172" s="3">
        <v>82</v>
      </c>
      <c r="M172" s="48">
        <v>7.69</v>
      </c>
      <c r="N172" s="48">
        <v>7.5</v>
      </c>
      <c r="O172" s="65">
        <v>1.2549999999999999</v>
      </c>
      <c r="P172" s="65">
        <v>1.1619999999999999</v>
      </c>
      <c r="Q172" s="49"/>
      <c r="R172" s="49"/>
      <c r="S172" s="49"/>
      <c r="T172" s="49"/>
      <c r="U172" s="49"/>
      <c r="V172" s="49"/>
      <c r="W172" s="29">
        <v>28762</v>
      </c>
      <c r="X172" s="4">
        <f t="shared" si="67"/>
        <v>1.0044351318316744</v>
      </c>
      <c r="Y172" s="86">
        <f t="shared" si="68"/>
        <v>1.18424317617866</v>
      </c>
      <c r="Z172" s="87">
        <f t="shared" si="69"/>
        <v>421.21161290322584</v>
      </c>
      <c r="AA172" s="88">
        <f t="shared" si="70"/>
        <v>1.3500372208436726</v>
      </c>
      <c r="AB172" s="89">
        <f t="shared" si="71"/>
        <v>407.3559677419355</v>
      </c>
      <c r="AC172" s="88">
        <f t="shared" si="72"/>
        <v>1.3056281017369729</v>
      </c>
      <c r="AD172" s="104">
        <f t="shared" si="73"/>
        <v>5431.412903225807</v>
      </c>
    </row>
    <row r="173" spans="1:30" ht="13" thickTop="1" x14ac:dyDescent="0.25">
      <c r="A173" s="5" t="s">
        <v>71</v>
      </c>
      <c r="B173" s="6">
        <f t="shared" ref="B173:P173" si="74">SUM(B161:B172)</f>
        <v>273163</v>
      </c>
      <c r="C173" s="6">
        <f t="shared" si="74"/>
        <v>8977.7096774193542</v>
      </c>
      <c r="D173" s="6">
        <f t="shared" si="74"/>
        <v>4925</v>
      </c>
      <c r="E173" s="6">
        <f>SUM(E161:E172)</f>
        <v>388</v>
      </c>
      <c r="F173" s="6">
        <f>SUM(F161:F172)</f>
        <v>1101</v>
      </c>
      <c r="G173" s="6">
        <f>SUM(G161:G172)</f>
        <v>3992</v>
      </c>
      <c r="H173" s="6">
        <f>SUM(H161:H172)</f>
        <v>250</v>
      </c>
      <c r="I173" s="6">
        <f>SUM(I161:I172)</f>
        <v>1130</v>
      </c>
      <c r="J173" s="6">
        <f t="shared" si="74"/>
        <v>9883</v>
      </c>
      <c r="K173" s="6">
        <f>SUM(K161:K172)</f>
        <v>1205</v>
      </c>
      <c r="L173" s="6">
        <f>SUM(L161:L172)</f>
        <v>1054</v>
      </c>
      <c r="M173" s="50">
        <f t="shared" si="74"/>
        <v>91.47</v>
      </c>
      <c r="N173" s="50">
        <f t="shared" si="74"/>
        <v>88.71</v>
      </c>
      <c r="O173" s="6">
        <f t="shared" si="74"/>
        <v>17.111999999999998</v>
      </c>
      <c r="P173" s="6">
        <f t="shared" si="74"/>
        <v>13.756</v>
      </c>
      <c r="Q173" s="51"/>
      <c r="R173" s="51"/>
      <c r="S173" s="51"/>
      <c r="T173" s="51"/>
      <c r="U173" s="51"/>
      <c r="V173" s="51"/>
      <c r="W173" s="26">
        <f>SUM(W161:W172)</f>
        <v>318138</v>
      </c>
      <c r="X173" s="28">
        <f>SUM(X161:X172)</f>
        <v>14.068273353200155</v>
      </c>
      <c r="Y173" s="90"/>
      <c r="Z173" s="91"/>
      <c r="AA173" s="92"/>
      <c r="AB173" s="93"/>
      <c r="AC173" s="92"/>
      <c r="AD173" s="101"/>
    </row>
    <row r="174" spans="1:30" ht="13" thickBot="1" x14ac:dyDescent="0.3">
      <c r="A174" s="7" t="s">
        <v>72</v>
      </c>
      <c r="B174" s="8">
        <f>AVERAGE(B161:B172)</f>
        <v>22763.583333333332</v>
      </c>
      <c r="C174" s="8">
        <f t="shared" ref="C174:J174" si="75">AVERAGE(C161:C172)</f>
        <v>748.14247311827955</v>
      </c>
      <c r="D174" s="8">
        <f t="shared" si="75"/>
        <v>410.41666666666669</v>
      </c>
      <c r="E174" s="8">
        <f>AVERAGE(E161:E172)</f>
        <v>32.333333333333336</v>
      </c>
      <c r="F174" s="8">
        <f>AVERAGE(F161:F172)</f>
        <v>91.75</v>
      </c>
      <c r="G174" s="8">
        <f>AVERAGE(G161:G172)</f>
        <v>332.66666666666669</v>
      </c>
      <c r="H174" s="8">
        <f>AVERAGE(H161:H172)</f>
        <v>20.833333333333332</v>
      </c>
      <c r="I174" s="8">
        <f>AVERAGE(I161:I172)</f>
        <v>94.166666666666671</v>
      </c>
      <c r="J174" s="8">
        <f t="shared" si="75"/>
        <v>823.58333333333337</v>
      </c>
      <c r="K174" s="8">
        <f>AVERAGE(K161:K172)</f>
        <v>100.41666666666667</v>
      </c>
      <c r="L174" s="8">
        <f>AVERAGE(L161:L172)</f>
        <v>87.833333333333329</v>
      </c>
      <c r="M174" s="52">
        <f t="shared" ref="M174:X174" si="76">AVERAGE(M161:M172)</f>
        <v>7.6224999999999996</v>
      </c>
      <c r="N174" s="52">
        <f t="shared" si="76"/>
        <v>7.3924999999999992</v>
      </c>
      <c r="O174" s="8">
        <f t="shared" si="76"/>
        <v>1.4259999999999999</v>
      </c>
      <c r="P174" s="8">
        <f t="shared" si="76"/>
        <v>1.1463333333333334</v>
      </c>
      <c r="Q174" s="53"/>
      <c r="R174" s="53"/>
      <c r="S174" s="53"/>
      <c r="T174" s="53"/>
      <c r="U174" s="53"/>
      <c r="V174" s="53"/>
      <c r="W174" s="27">
        <f t="shared" si="76"/>
        <v>26511.5</v>
      </c>
      <c r="X174" s="23">
        <f t="shared" si="76"/>
        <v>1.1723561127666795</v>
      </c>
      <c r="Y174" s="94">
        <f t="shared" ref="Y174" si="77">C174/$C$2</f>
        <v>0.95915701681830712</v>
      </c>
      <c r="Z174" s="95">
        <f t="shared" ref="Z174" si="78">(C174*D174)/1000</f>
        <v>307.05014000896057</v>
      </c>
      <c r="AA174" s="96">
        <f t="shared" si="70"/>
        <v>0.98413506413128382</v>
      </c>
      <c r="AB174" s="97">
        <f t="shared" ref="AB174" si="79">(G174*C174)/1000</f>
        <v>248.88206272401433</v>
      </c>
      <c r="AC174" s="96">
        <f t="shared" si="72"/>
        <v>0.79769891898722545</v>
      </c>
      <c r="AD174" s="102">
        <f>AVERAGE(AD161:AD172)</f>
        <v>3341.5688530465954</v>
      </c>
    </row>
    <row r="175" spans="1:30" ht="13" thickTop="1" x14ac:dyDescent="0.25"/>
    <row r="176" spans="1:30" ht="13" thickBot="1" x14ac:dyDescent="0.3"/>
    <row r="177" spans="1:30" ht="13.5" thickTop="1" x14ac:dyDescent="0.3">
      <c r="A177" s="18" t="s">
        <v>5</v>
      </c>
      <c r="B177" s="19" t="s">
        <v>6</v>
      </c>
      <c r="C177" s="19" t="s">
        <v>6</v>
      </c>
      <c r="D177" s="19" t="s">
        <v>7</v>
      </c>
      <c r="E177" s="19" t="s">
        <v>8</v>
      </c>
      <c r="F177" s="30" t="s">
        <v>2</v>
      </c>
      <c r="G177" s="19" t="s">
        <v>9</v>
      </c>
      <c r="H177" s="19" t="s">
        <v>10</v>
      </c>
      <c r="I177" s="30" t="s">
        <v>3</v>
      </c>
      <c r="J177" s="19" t="s">
        <v>11</v>
      </c>
      <c r="K177" s="19" t="s">
        <v>12</v>
      </c>
      <c r="L177" s="30" t="s">
        <v>13</v>
      </c>
      <c r="M177" s="32" t="s">
        <v>46</v>
      </c>
      <c r="N177" s="32" t="s">
        <v>47</v>
      </c>
      <c r="O177" s="62" t="s">
        <v>48</v>
      </c>
      <c r="P177" s="62" t="s">
        <v>49</v>
      </c>
      <c r="Q177" s="39"/>
      <c r="R177" s="39"/>
      <c r="S177" s="39"/>
      <c r="T177" s="39"/>
      <c r="U177" s="39"/>
      <c r="V177" s="39"/>
      <c r="W177" s="24" t="s">
        <v>38</v>
      </c>
      <c r="X177" s="20" t="s">
        <v>14</v>
      </c>
      <c r="Y177" s="78" t="s">
        <v>50</v>
      </c>
      <c r="Z177" s="79" t="s">
        <v>51</v>
      </c>
      <c r="AA177" s="80" t="s">
        <v>52</v>
      </c>
      <c r="AB177" s="81" t="s">
        <v>50</v>
      </c>
      <c r="AC177" s="80" t="s">
        <v>50</v>
      </c>
      <c r="AD177" s="78" t="s">
        <v>131</v>
      </c>
    </row>
    <row r="178" spans="1:30" ht="13" thickBot="1" x14ac:dyDescent="0.3">
      <c r="A178" s="15" t="s">
        <v>73</v>
      </c>
      <c r="B178" s="16" t="s">
        <v>16</v>
      </c>
      <c r="C178" s="17" t="s">
        <v>17</v>
      </c>
      <c r="D178" s="16" t="s">
        <v>18</v>
      </c>
      <c r="E178" s="16" t="s">
        <v>18</v>
      </c>
      <c r="F178" s="31" t="s">
        <v>54</v>
      </c>
      <c r="G178" s="16" t="s">
        <v>18</v>
      </c>
      <c r="H178" s="16" t="s">
        <v>18</v>
      </c>
      <c r="I178" s="31" t="s">
        <v>54</v>
      </c>
      <c r="J178" s="16" t="s">
        <v>18</v>
      </c>
      <c r="K178" s="16" t="s">
        <v>18</v>
      </c>
      <c r="L178" s="31" t="s">
        <v>54</v>
      </c>
      <c r="M178" s="33"/>
      <c r="N178" s="33"/>
      <c r="O178" s="63"/>
      <c r="P178" s="63"/>
      <c r="Q178" s="40"/>
      <c r="R178" s="40"/>
      <c r="S178" s="40"/>
      <c r="T178" s="40"/>
      <c r="U178" s="40"/>
      <c r="V178" s="40"/>
      <c r="W178" s="25" t="s">
        <v>40</v>
      </c>
      <c r="X178" s="17" t="s">
        <v>20</v>
      </c>
      <c r="Y178" s="82" t="s">
        <v>6</v>
      </c>
      <c r="Z178" s="83" t="s">
        <v>55</v>
      </c>
      <c r="AA178" s="84" t="s">
        <v>56</v>
      </c>
      <c r="AB178" s="85" t="s">
        <v>57</v>
      </c>
      <c r="AC178" s="84" t="s">
        <v>58</v>
      </c>
      <c r="AD178" s="103" t="s">
        <v>132</v>
      </c>
    </row>
    <row r="179" spans="1:30" ht="13" thickTop="1" x14ac:dyDescent="0.25">
      <c r="A179" s="2" t="s">
        <v>21</v>
      </c>
      <c r="B179" s="3">
        <v>24196</v>
      </c>
      <c r="C179" s="3">
        <v>781</v>
      </c>
      <c r="D179" s="3">
        <v>457</v>
      </c>
      <c r="E179" s="3">
        <v>68</v>
      </c>
      <c r="F179" s="3">
        <v>85</v>
      </c>
      <c r="G179" s="3">
        <v>401</v>
      </c>
      <c r="H179" s="3">
        <v>19</v>
      </c>
      <c r="I179" s="3">
        <v>95</v>
      </c>
      <c r="J179" s="3">
        <v>931</v>
      </c>
      <c r="K179" s="3">
        <v>155</v>
      </c>
      <c r="L179" s="3">
        <v>83</v>
      </c>
      <c r="M179" s="44">
        <v>7.61</v>
      </c>
      <c r="N179" s="44">
        <v>7.4</v>
      </c>
      <c r="O179" s="64">
        <v>1.28</v>
      </c>
      <c r="P179" s="64">
        <v>0.88400000000000001</v>
      </c>
      <c r="Q179" s="45"/>
      <c r="R179" s="45"/>
      <c r="S179" s="45"/>
      <c r="T179" s="45"/>
      <c r="U179" s="45"/>
      <c r="V179" s="45"/>
      <c r="W179" s="29">
        <v>29642</v>
      </c>
      <c r="X179" s="4">
        <f t="shared" ref="X179:X190" si="80">W179/B179</f>
        <v>1.2250785253760952</v>
      </c>
      <c r="Y179" s="86">
        <f>C179/$C$2</f>
        <v>1.0012820512820513</v>
      </c>
      <c r="Z179" s="87">
        <f>(C179*D179)/1000</f>
        <v>356.91699999999997</v>
      </c>
      <c r="AA179" s="88">
        <f>(Z179)/$E$3</f>
        <v>1.1439647435897435</v>
      </c>
      <c r="AB179" s="89">
        <f>(G179*C179)/1000</f>
        <v>313.18099999999998</v>
      </c>
      <c r="AC179" s="88">
        <f>(AB179)/$G$3</f>
        <v>1.0037852564102563</v>
      </c>
      <c r="AD179" s="104">
        <f>(0.8*C179*G179)/60</f>
        <v>4175.7466666666669</v>
      </c>
    </row>
    <row r="180" spans="1:30" x14ac:dyDescent="0.25">
      <c r="A180" s="2" t="s">
        <v>22</v>
      </c>
      <c r="B180" s="3">
        <v>23200</v>
      </c>
      <c r="C180" s="3">
        <v>800</v>
      </c>
      <c r="D180" s="3">
        <v>582</v>
      </c>
      <c r="E180" s="3">
        <v>30</v>
      </c>
      <c r="F180" s="3">
        <v>95</v>
      </c>
      <c r="G180" s="3">
        <v>398</v>
      </c>
      <c r="H180" s="3">
        <v>25</v>
      </c>
      <c r="I180" s="3">
        <v>94</v>
      </c>
      <c r="J180" s="3">
        <v>1016</v>
      </c>
      <c r="K180" s="3">
        <v>120</v>
      </c>
      <c r="L180" s="3">
        <v>88</v>
      </c>
      <c r="M180" s="46">
        <v>7.74</v>
      </c>
      <c r="N180" s="46">
        <v>7.4</v>
      </c>
      <c r="O180" s="3">
        <v>0.747</v>
      </c>
      <c r="P180" s="3">
        <v>0.60699999999999998</v>
      </c>
      <c r="Q180" s="47"/>
      <c r="R180" s="47"/>
      <c r="S180" s="47"/>
      <c r="T180" s="47"/>
      <c r="U180" s="47"/>
      <c r="V180" s="47"/>
      <c r="W180" s="29">
        <v>28321</v>
      </c>
      <c r="X180" s="4">
        <f t="shared" si="80"/>
        <v>1.2207327586206898</v>
      </c>
      <c r="Y180" s="86">
        <f t="shared" ref="Y180:Y190" si="81">C180/$C$2</f>
        <v>1.0256410256410255</v>
      </c>
      <c r="Z180" s="87">
        <f t="shared" ref="Z180:Z190" si="82">(C180*D180)/1000</f>
        <v>465.6</v>
      </c>
      <c r="AA180" s="88">
        <f t="shared" ref="AA180:AA192" si="83">(Z180)/$E$3</f>
        <v>1.4923076923076923</v>
      </c>
      <c r="AB180" s="89">
        <f t="shared" ref="AB180:AB190" si="84">(G180*C180)/1000</f>
        <v>318.39999999999998</v>
      </c>
      <c r="AC180" s="88">
        <f t="shared" ref="AC180:AC192" si="85">(AB180)/$G$3</f>
        <v>1.0205128205128204</v>
      </c>
      <c r="AD180" s="104">
        <f t="shared" ref="AD180:AD190" si="86">(0.8*C180*G180)/60</f>
        <v>4245.333333333333</v>
      </c>
    </row>
    <row r="181" spans="1:30" x14ac:dyDescent="0.25">
      <c r="A181" s="2" t="s">
        <v>23</v>
      </c>
      <c r="B181" s="3">
        <v>18031</v>
      </c>
      <c r="C181" s="3">
        <v>582</v>
      </c>
      <c r="D181" s="3">
        <v>413</v>
      </c>
      <c r="E181" s="3">
        <v>59</v>
      </c>
      <c r="F181" s="3">
        <v>86</v>
      </c>
      <c r="G181" s="3">
        <v>457</v>
      </c>
      <c r="H181" s="3">
        <v>26</v>
      </c>
      <c r="I181" s="3">
        <v>94</v>
      </c>
      <c r="J181" s="3">
        <v>1925</v>
      </c>
      <c r="K181" s="3">
        <v>161</v>
      </c>
      <c r="L181" s="3">
        <v>92</v>
      </c>
      <c r="M181" s="46">
        <v>7.73</v>
      </c>
      <c r="N181" s="46">
        <v>7.5</v>
      </c>
      <c r="O181" s="3"/>
      <c r="P181" s="3"/>
      <c r="Q181" s="47"/>
      <c r="R181" s="47"/>
      <c r="S181" s="47"/>
      <c r="T181" s="47"/>
      <c r="U181" s="47"/>
      <c r="V181" s="47"/>
      <c r="W181" s="29">
        <v>28404</v>
      </c>
      <c r="X181" s="4">
        <f t="shared" si="80"/>
        <v>1.5752870057123842</v>
      </c>
      <c r="Y181" s="86">
        <f t="shared" si="81"/>
        <v>0.74615384615384617</v>
      </c>
      <c r="Z181" s="87">
        <f t="shared" si="82"/>
        <v>240.36600000000001</v>
      </c>
      <c r="AA181" s="88">
        <f t="shared" si="83"/>
        <v>0.77040384615384616</v>
      </c>
      <c r="AB181" s="89">
        <f t="shared" si="84"/>
        <v>265.97399999999999</v>
      </c>
      <c r="AC181" s="88">
        <f t="shared" si="85"/>
        <v>0.85248076923076921</v>
      </c>
      <c r="AD181" s="104">
        <f t="shared" si="86"/>
        <v>3546.32</v>
      </c>
    </row>
    <row r="182" spans="1:30" x14ac:dyDescent="0.25">
      <c r="A182" s="2" t="s">
        <v>24</v>
      </c>
      <c r="B182" s="3">
        <v>17207</v>
      </c>
      <c r="C182" s="3">
        <v>574</v>
      </c>
      <c r="D182" s="3">
        <v>508</v>
      </c>
      <c r="E182" s="3">
        <v>27</v>
      </c>
      <c r="F182" s="3">
        <v>95</v>
      </c>
      <c r="G182" s="3">
        <v>357</v>
      </c>
      <c r="H182" s="3">
        <v>20</v>
      </c>
      <c r="I182" s="3">
        <v>94</v>
      </c>
      <c r="J182" s="3">
        <v>1023</v>
      </c>
      <c r="K182" s="3">
        <v>82</v>
      </c>
      <c r="L182" s="3">
        <v>92</v>
      </c>
      <c r="M182" s="46">
        <v>7.73</v>
      </c>
      <c r="N182" s="46">
        <v>7.3</v>
      </c>
      <c r="O182" s="3">
        <v>1.333</v>
      </c>
      <c r="P182" s="3">
        <v>1.087</v>
      </c>
      <c r="Q182" s="47"/>
      <c r="R182" s="47"/>
      <c r="S182" s="47"/>
      <c r="T182" s="47"/>
      <c r="U182" s="47"/>
      <c r="V182" s="47"/>
      <c r="W182" s="29">
        <v>30785</v>
      </c>
      <c r="X182" s="4">
        <f t="shared" si="80"/>
        <v>1.7890974603359098</v>
      </c>
      <c r="Y182" s="86">
        <f t="shared" si="81"/>
        <v>0.73589743589743595</v>
      </c>
      <c r="Z182" s="87">
        <f t="shared" si="82"/>
        <v>291.59199999999998</v>
      </c>
      <c r="AA182" s="88">
        <f t="shared" si="83"/>
        <v>0.93458974358974356</v>
      </c>
      <c r="AB182" s="89">
        <f t="shared" si="84"/>
        <v>204.91800000000001</v>
      </c>
      <c r="AC182" s="88">
        <f t="shared" si="85"/>
        <v>0.6567884615384616</v>
      </c>
      <c r="AD182" s="104">
        <f t="shared" si="86"/>
        <v>2732.2400000000002</v>
      </c>
    </row>
    <row r="183" spans="1:30" x14ac:dyDescent="0.25">
      <c r="A183" s="2" t="s">
        <v>25</v>
      </c>
      <c r="B183" s="3">
        <v>23198</v>
      </c>
      <c r="C183" s="3">
        <v>748</v>
      </c>
      <c r="D183" s="3">
        <v>306</v>
      </c>
      <c r="E183" s="3">
        <v>19</v>
      </c>
      <c r="F183" s="3">
        <v>94</v>
      </c>
      <c r="G183" s="3">
        <v>364</v>
      </c>
      <c r="H183" s="3">
        <v>13</v>
      </c>
      <c r="I183" s="3">
        <v>97</v>
      </c>
      <c r="J183" s="3">
        <v>876</v>
      </c>
      <c r="K183" s="3">
        <v>50</v>
      </c>
      <c r="L183" s="3">
        <v>94</v>
      </c>
      <c r="M183" s="46">
        <v>7.5</v>
      </c>
      <c r="N183" s="46">
        <v>7.3</v>
      </c>
      <c r="O183" s="3">
        <v>1.2529999999999999</v>
      </c>
      <c r="P183" s="3">
        <v>0.997</v>
      </c>
      <c r="Q183" s="47"/>
      <c r="R183" s="47"/>
      <c r="S183" s="47"/>
      <c r="T183" s="47"/>
      <c r="U183" s="47"/>
      <c r="V183" s="47"/>
      <c r="W183" s="29">
        <v>25777</v>
      </c>
      <c r="X183" s="4">
        <f t="shared" si="80"/>
        <v>1.1111733770152599</v>
      </c>
      <c r="Y183" s="86">
        <f t="shared" si="81"/>
        <v>0.95897435897435901</v>
      </c>
      <c r="Z183" s="87">
        <f t="shared" si="82"/>
        <v>228.88800000000001</v>
      </c>
      <c r="AA183" s="88">
        <f t="shared" si="83"/>
        <v>0.73361538461538467</v>
      </c>
      <c r="AB183" s="89">
        <f t="shared" si="84"/>
        <v>272.27199999999999</v>
      </c>
      <c r="AC183" s="88">
        <f t="shared" si="85"/>
        <v>0.87266666666666659</v>
      </c>
      <c r="AD183" s="104">
        <f t="shared" si="86"/>
        <v>3630.2933333333335</v>
      </c>
    </row>
    <row r="184" spans="1:30" x14ac:dyDescent="0.25">
      <c r="A184" s="2" t="s">
        <v>26</v>
      </c>
      <c r="B184" s="3">
        <v>13652</v>
      </c>
      <c r="C184" s="3">
        <v>455</v>
      </c>
      <c r="D184" s="3">
        <v>798</v>
      </c>
      <c r="E184" s="3">
        <v>22</v>
      </c>
      <c r="F184" s="3">
        <v>97</v>
      </c>
      <c r="G184" s="3">
        <v>366</v>
      </c>
      <c r="H184" s="3">
        <v>14</v>
      </c>
      <c r="I184" s="3">
        <v>96</v>
      </c>
      <c r="J184" s="3">
        <v>1056</v>
      </c>
      <c r="K184" s="3">
        <v>69</v>
      </c>
      <c r="L184" s="3">
        <v>93</v>
      </c>
      <c r="M184" s="46">
        <v>7.69</v>
      </c>
      <c r="N184" s="46">
        <v>7.3</v>
      </c>
      <c r="O184" s="3">
        <v>1.627</v>
      </c>
      <c r="P184" s="3">
        <v>1.194</v>
      </c>
      <c r="Q184" s="47"/>
      <c r="R184" s="47"/>
      <c r="S184" s="47"/>
      <c r="T184" s="47"/>
      <c r="U184" s="47"/>
      <c r="V184" s="47"/>
      <c r="W184" s="29">
        <v>25851</v>
      </c>
      <c r="X184" s="4">
        <f t="shared" si="80"/>
        <v>1.893568707881629</v>
      </c>
      <c r="Y184" s="86">
        <f t="shared" si="81"/>
        <v>0.58333333333333337</v>
      </c>
      <c r="Z184" s="87">
        <f t="shared" si="82"/>
        <v>363.09</v>
      </c>
      <c r="AA184" s="88">
        <f t="shared" si="83"/>
        <v>1.1637499999999998</v>
      </c>
      <c r="AB184" s="89">
        <f t="shared" si="84"/>
        <v>166.53</v>
      </c>
      <c r="AC184" s="88">
        <f t="shared" si="85"/>
        <v>0.53375000000000006</v>
      </c>
      <c r="AD184" s="104">
        <f t="shared" si="86"/>
        <v>2220.4</v>
      </c>
    </row>
    <row r="185" spans="1:30" x14ac:dyDescent="0.25">
      <c r="A185" s="2" t="s">
        <v>27</v>
      </c>
      <c r="B185" s="3">
        <v>16136</v>
      </c>
      <c r="C185" s="3">
        <v>521</v>
      </c>
      <c r="D185" s="3">
        <v>339</v>
      </c>
      <c r="E185" s="3">
        <v>17</v>
      </c>
      <c r="F185" s="3">
        <v>95</v>
      </c>
      <c r="G185" s="3">
        <v>270</v>
      </c>
      <c r="H185" s="3">
        <v>7</v>
      </c>
      <c r="I185" s="3">
        <v>98</v>
      </c>
      <c r="J185" s="3">
        <v>767</v>
      </c>
      <c r="K185" s="3">
        <v>62</v>
      </c>
      <c r="L185" s="3">
        <v>92</v>
      </c>
      <c r="M185" s="46">
        <v>7.69</v>
      </c>
      <c r="N185" s="46">
        <v>7.4</v>
      </c>
      <c r="O185" s="3"/>
      <c r="P185" s="3"/>
      <c r="Q185" s="47"/>
      <c r="R185" s="47"/>
      <c r="S185" s="47"/>
      <c r="T185" s="47"/>
      <c r="U185" s="47"/>
      <c r="V185" s="47"/>
      <c r="W185" s="29">
        <v>28300</v>
      </c>
      <c r="X185" s="4">
        <f t="shared" si="80"/>
        <v>1.7538423401090728</v>
      </c>
      <c r="Y185" s="86">
        <f t="shared" si="81"/>
        <v>0.66794871794871791</v>
      </c>
      <c r="Z185" s="87">
        <f t="shared" si="82"/>
        <v>176.619</v>
      </c>
      <c r="AA185" s="88">
        <f t="shared" si="83"/>
        <v>0.56608653846153845</v>
      </c>
      <c r="AB185" s="89">
        <f t="shared" si="84"/>
        <v>140.66999999999999</v>
      </c>
      <c r="AC185" s="88">
        <f t="shared" si="85"/>
        <v>0.45086538461538456</v>
      </c>
      <c r="AD185" s="104">
        <f t="shared" si="86"/>
        <v>1875.6</v>
      </c>
    </row>
    <row r="186" spans="1:30" x14ac:dyDescent="0.25">
      <c r="A186" s="2" t="s">
        <v>28</v>
      </c>
      <c r="B186" s="3">
        <v>12434</v>
      </c>
      <c r="C186" s="3">
        <v>401</v>
      </c>
      <c r="D186" s="3">
        <v>362</v>
      </c>
      <c r="E186" s="3">
        <v>14</v>
      </c>
      <c r="F186" s="3">
        <v>96</v>
      </c>
      <c r="G186" s="3">
        <v>323</v>
      </c>
      <c r="H186" s="3">
        <v>8</v>
      </c>
      <c r="I186" s="3">
        <v>98</v>
      </c>
      <c r="J186" s="3">
        <v>970</v>
      </c>
      <c r="K186" s="3">
        <v>53</v>
      </c>
      <c r="L186" s="3">
        <v>95</v>
      </c>
      <c r="M186" s="46">
        <v>7.49</v>
      </c>
      <c r="N186" s="46">
        <v>7.8</v>
      </c>
      <c r="O186" s="3">
        <v>1.645</v>
      </c>
      <c r="P186" s="3">
        <v>1.1890000000000001</v>
      </c>
      <c r="Q186" s="47"/>
      <c r="R186" s="47"/>
      <c r="S186" s="47"/>
      <c r="T186" s="47"/>
      <c r="U186" s="47"/>
      <c r="V186" s="47"/>
      <c r="W186" s="29">
        <v>28007</v>
      </c>
      <c r="X186" s="4">
        <f t="shared" si="80"/>
        <v>2.2524529515843654</v>
      </c>
      <c r="Y186" s="86">
        <f t="shared" si="81"/>
        <v>0.51410256410256405</v>
      </c>
      <c r="Z186" s="87">
        <f t="shared" si="82"/>
        <v>145.16200000000001</v>
      </c>
      <c r="AA186" s="88">
        <f t="shared" si="83"/>
        <v>0.46526282051282053</v>
      </c>
      <c r="AB186" s="89">
        <f t="shared" si="84"/>
        <v>129.523</v>
      </c>
      <c r="AC186" s="88">
        <f t="shared" si="85"/>
        <v>0.4151378205128205</v>
      </c>
      <c r="AD186" s="104">
        <f t="shared" si="86"/>
        <v>1726.9733333333336</v>
      </c>
    </row>
    <row r="187" spans="1:30" x14ac:dyDescent="0.25">
      <c r="A187" s="2" t="s">
        <v>29</v>
      </c>
      <c r="B187" s="3">
        <v>16067</v>
      </c>
      <c r="C187" s="3">
        <v>536</v>
      </c>
      <c r="D187" s="3">
        <v>333</v>
      </c>
      <c r="E187" s="3">
        <v>29</v>
      </c>
      <c r="F187" s="3">
        <v>91</v>
      </c>
      <c r="G187" s="3">
        <v>364</v>
      </c>
      <c r="H187" s="3">
        <v>23</v>
      </c>
      <c r="I187" s="3">
        <v>94</v>
      </c>
      <c r="J187" s="3">
        <v>796</v>
      </c>
      <c r="K187" s="3">
        <v>121</v>
      </c>
      <c r="L187" s="3">
        <v>85</v>
      </c>
      <c r="M187" s="46">
        <v>7.84</v>
      </c>
      <c r="N187" s="46">
        <v>7.85</v>
      </c>
      <c r="O187" s="3">
        <v>1.9490000000000001</v>
      </c>
      <c r="P187" s="3">
        <v>1.4059999999999999</v>
      </c>
      <c r="Q187" s="47"/>
      <c r="R187" s="47"/>
      <c r="S187" s="47"/>
      <c r="T187" s="47"/>
      <c r="U187" s="47"/>
      <c r="V187" s="47"/>
      <c r="W187" s="29">
        <v>27074</v>
      </c>
      <c r="X187" s="4">
        <f t="shared" si="80"/>
        <v>1.685068774506753</v>
      </c>
      <c r="Y187" s="86">
        <f t="shared" si="81"/>
        <v>0.68717948717948718</v>
      </c>
      <c r="Z187" s="87">
        <f t="shared" si="82"/>
        <v>178.488</v>
      </c>
      <c r="AA187" s="88">
        <f t="shared" si="83"/>
        <v>0.57207692307692304</v>
      </c>
      <c r="AB187" s="89">
        <f t="shared" si="84"/>
        <v>195.10400000000001</v>
      </c>
      <c r="AC187" s="88">
        <f t="shared" si="85"/>
        <v>0.62533333333333341</v>
      </c>
      <c r="AD187" s="104">
        <f t="shared" si="86"/>
        <v>2601.3866666666668</v>
      </c>
    </row>
    <row r="188" spans="1:30" x14ac:dyDescent="0.25">
      <c r="A188" s="2" t="s">
        <v>30</v>
      </c>
      <c r="B188" s="3">
        <v>22630</v>
      </c>
      <c r="C188" s="3">
        <v>730</v>
      </c>
      <c r="D188" s="3">
        <v>515</v>
      </c>
      <c r="E188" s="3">
        <v>33</v>
      </c>
      <c r="F188" s="3">
        <v>94</v>
      </c>
      <c r="G188" s="3">
        <v>320</v>
      </c>
      <c r="H188" s="3">
        <v>20</v>
      </c>
      <c r="I188" s="3">
        <v>94</v>
      </c>
      <c r="J188" s="3">
        <v>1039</v>
      </c>
      <c r="K188" s="3">
        <v>122</v>
      </c>
      <c r="L188" s="3">
        <v>88</v>
      </c>
      <c r="M188" s="46">
        <v>7.64</v>
      </c>
      <c r="N188" s="46">
        <v>7.86</v>
      </c>
      <c r="O188" s="3">
        <v>1.821</v>
      </c>
      <c r="P188" s="3">
        <v>1.3560000000000001</v>
      </c>
      <c r="Q188" s="47"/>
      <c r="R188" s="47"/>
      <c r="S188" s="47"/>
      <c r="T188" s="47"/>
      <c r="U188" s="47"/>
      <c r="V188" s="47"/>
      <c r="W188" s="29">
        <v>28336</v>
      </c>
      <c r="X188" s="4">
        <f t="shared" si="80"/>
        <v>1.2521431727794963</v>
      </c>
      <c r="Y188" s="86">
        <f t="shared" si="81"/>
        <v>0.9358974358974359</v>
      </c>
      <c r="Z188" s="87">
        <f t="shared" si="82"/>
        <v>375.95</v>
      </c>
      <c r="AA188" s="88">
        <f t="shared" si="83"/>
        <v>1.2049679487179488</v>
      </c>
      <c r="AB188" s="89">
        <f t="shared" si="84"/>
        <v>233.6</v>
      </c>
      <c r="AC188" s="88">
        <f t="shared" si="85"/>
        <v>0.74871794871794872</v>
      </c>
      <c r="AD188" s="104">
        <f t="shared" si="86"/>
        <v>3114.6666666666665</v>
      </c>
    </row>
    <row r="189" spans="1:30" x14ac:dyDescent="0.25">
      <c r="A189" s="2" t="s">
        <v>31</v>
      </c>
      <c r="B189" s="3">
        <v>17166</v>
      </c>
      <c r="C189" s="3">
        <v>572</v>
      </c>
      <c r="D189" s="3">
        <v>303</v>
      </c>
      <c r="E189" s="3">
        <v>28</v>
      </c>
      <c r="F189" s="3">
        <v>91</v>
      </c>
      <c r="G189" s="3">
        <v>464</v>
      </c>
      <c r="H189" s="3">
        <v>32</v>
      </c>
      <c r="I189" s="3">
        <v>93</v>
      </c>
      <c r="J189" s="3">
        <v>907</v>
      </c>
      <c r="K189" s="3">
        <v>118</v>
      </c>
      <c r="L189" s="3">
        <v>87</v>
      </c>
      <c r="M189" s="46">
        <v>7.9</v>
      </c>
      <c r="N189" s="46">
        <v>7.7</v>
      </c>
      <c r="O189" s="3">
        <v>1.5429999999999999</v>
      </c>
      <c r="P189" s="3">
        <v>1.133</v>
      </c>
      <c r="Q189" s="47"/>
      <c r="R189" s="47"/>
      <c r="S189" s="47"/>
      <c r="T189" s="47"/>
      <c r="U189" s="47"/>
      <c r="V189" s="47"/>
      <c r="W189" s="29">
        <v>27008</v>
      </c>
      <c r="X189" s="4">
        <f t="shared" si="80"/>
        <v>1.5733426540836537</v>
      </c>
      <c r="Y189" s="86">
        <f t="shared" si="81"/>
        <v>0.73333333333333328</v>
      </c>
      <c r="Z189" s="87">
        <f t="shared" si="82"/>
        <v>173.316</v>
      </c>
      <c r="AA189" s="88">
        <f t="shared" si="83"/>
        <v>0.55549999999999999</v>
      </c>
      <c r="AB189" s="89">
        <f t="shared" si="84"/>
        <v>265.40800000000002</v>
      </c>
      <c r="AC189" s="88">
        <f t="shared" si="85"/>
        <v>0.85066666666666668</v>
      </c>
      <c r="AD189" s="104">
        <f t="shared" si="86"/>
        <v>3538.7733333333335</v>
      </c>
    </row>
    <row r="190" spans="1:30" ht="13" thickBot="1" x14ac:dyDescent="0.3">
      <c r="A190" s="2" t="s">
        <v>32</v>
      </c>
      <c r="B190" s="3">
        <v>19362</v>
      </c>
      <c r="C190" s="3">
        <v>625</v>
      </c>
      <c r="D190" s="3">
        <v>363</v>
      </c>
      <c r="E190" s="3">
        <v>33</v>
      </c>
      <c r="F190" s="3">
        <v>91</v>
      </c>
      <c r="G190" s="3">
        <v>472</v>
      </c>
      <c r="H190" s="3">
        <v>28</v>
      </c>
      <c r="I190" s="3">
        <v>94</v>
      </c>
      <c r="J190" s="3">
        <v>1058</v>
      </c>
      <c r="K190" s="3">
        <v>125</v>
      </c>
      <c r="L190" s="3">
        <v>88</v>
      </c>
      <c r="M190" s="48">
        <v>7.5</v>
      </c>
      <c r="N190" s="48">
        <v>7.4</v>
      </c>
      <c r="O190" s="65">
        <v>1.635</v>
      </c>
      <c r="P190" s="65">
        <v>1.2789999999999999</v>
      </c>
      <c r="Q190" s="49"/>
      <c r="R190" s="49"/>
      <c r="S190" s="49"/>
      <c r="T190" s="49"/>
      <c r="U190" s="49"/>
      <c r="V190" s="49"/>
      <c r="W190" s="29">
        <v>27042</v>
      </c>
      <c r="X190" s="4">
        <f t="shared" si="80"/>
        <v>1.3966532383018284</v>
      </c>
      <c r="Y190" s="86">
        <f t="shared" si="81"/>
        <v>0.80128205128205132</v>
      </c>
      <c r="Z190" s="87">
        <f t="shared" si="82"/>
        <v>226.875</v>
      </c>
      <c r="AA190" s="88">
        <f t="shared" si="83"/>
        <v>0.72716346153846156</v>
      </c>
      <c r="AB190" s="89">
        <f t="shared" si="84"/>
        <v>295</v>
      </c>
      <c r="AC190" s="88">
        <f t="shared" si="85"/>
        <v>0.94551282051282048</v>
      </c>
      <c r="AD190" s="104">
        <f t="shared" si="86"/>
        <v>3933.3333333333335</v>
      </c>
    </row>
    <row r="191" spans="1:30" ht="13" thickTop="1" x14ac:dyDescent="0.25">
      <c r="A191" s="5" t="s">
        <v>74</v>
      </c>
      <c r="B191" s="6">
        <f t="shared" ref="B191:P191" si="87">SUM(B179:B190)</f>
        <v>223279</v>
      </c>
      <c r="C191" s="6">
        <f t="shared" si="87"/>
        <v>7325</v>
      </c>
      <c r="D191" s="6">
        <f t="shared" si="87"/>
        <v>5279</v>
      </c>
      <c r="E191" s="6">
        <f>SUM(E179:E190)</f>
        <v>379</v>
      </c>
      <c r="F191" s="6">
        <f>SUM(F179:F190)</f>
        <v>1110</v>
      </c>
      <c r="G191" s="6">
        <f>SUM(G179:G190)</f>
        <v>4556</v>
      </c>
      <c r="H191" s="6">
        <f>SUM(H179:H190)</f>
        <v>235</v>
      </c>
      <c r="I191" s="6">
        <f>SUM(I179:I190)</f>
        <v>1141</v>
      </c>
      <c r="J191" s="6">
        <f t="shared" si="87"/>
        <v>12364</v>
      </c>
      <c r="K191" s="6">
        <f>SUM(K179:K190)</f>
        <v>1238</v>
      </c>
      <c r="L191" s="6">
        <f>SUM(L179:L190)</f>
        <v>1077</v>
      </c>
      <c r="M191" s="50">
        <f t="shared" si="87"/>
        <v>92.06</v>
      </c>
      <c r="N191" s="50">
        <f t="shared" si="87"/>
        <v>90.21</v>
      </c>
      <c r="O191" s="6">
        <f t="shared" si="87"/>
        <v>14.832999999999998</v>
      </c>
      <c r="P191" s="6">
        <f t="shared" si="87"/>
        <v>11.132000000000001</v>
      </c>
      <c r="Q191" s="51"/>
      <c r="R191" s="51"/>
      <c r="S191" s="51"/>
      <c r="T191" s="51"/>
      <c r="U191" s="51"/>
      <c r="V191" s="51"/>
      <c r="W191" s="26">
        <f>SUM(W179:W190)</f>
        <v>334547</v>
      </c>
      <c r="X191" s="28">
        <f>SUM(X179:X190)</f>
        <v>18.728440966307137</v>
      </c>
      <c r="Y191" s="90"/>
      <c r="Z191" s="91"/>
      <c r="AA191" s="92"/>
      <c r="AB191" s="93"/>
      <c r="AC191" s="92"/>
      <c r="AD191" s="101"/>
    </row>
    <row r="192" spans="1:30" ht="13" thickBot="1" x14ac:dyDescent="0.3">
      <c r="A192" s="7" t="s">
        <v>75</v>
      </c>
      <c r="B192" s="8">
        <f>AVERAGE(B179:B190)</f>
        <v>18606.583333333332</v>
      </c>
      <c r="C192" s="8">
        <f t="shared" ref="C192:J192" si="88">AVERAGE(C179:C190)</f>
        <v>610.41666666666663</v>
      </c>
      <c r="D192" s="8">
        <f t="shared" si="88"/>
        <v>439.91666666666669</v>
      </c>
      <c r="E192" s="8">
        <f>AVERAGE(E179:E190)</f>
        <v>31.583333333333332</v>
      </c>
      <c r="F192" s="8">
        <f>AVERAGE(F179:F190)</f>
        <v>92.5</v>
      </c>
      <c r="G192" s="8">
        <f>AVERAGE(G179:G190)</f>
        <v>379.66666666666669</v>
      </c>
      <c r="H192" s="8">
        <f>AVERAGE(H179:H190)</f>
        <v>19.583333333333332</v>
      </c>
      <c r="I192" s="8">
        <f>AVERAGE(I179:I190)</f>
        <v>95.083333333333329</v>
      </c>
      <c r="J192" s="8">
        <f t="shared" si="88"/>
        <v>1030.3333333333333</v>
      </c>
      <c r="K192" s="8">
        <f>AVERAGE(K179:K190)</f>
        <v>103.16666666666667</v>
      </c>
      <c r="L192" s="8">
        <f>AVERAGE(L179:L190)</f>
        <v>89.75</v>
      </c>
      <c r="M192" s="52">
        <f t="shared" ref="M192:X192" si="89">AVERAGE(M179:M190)</f>
        <v>7.6716666666666669</v>
      </c>
      <c r="N192" s="52">
        <f t="shared" si="89"/>
        <v>7.5174999999999992</v>
      </c>
      <c r="O192" s="8">
        <f t="shared" si="89"/>
        <v>1.4832999999999998</v>
      </c>
      <c r="P192" s="8">
        <f t="shared" si="89"/>
        <v>1.1132000000000002</v>
      </c>
      <c r="Q192" s="53"/>
      <c r="R192" s="53"/>
      <c r="S192" s="53"/>
      <c r="T192" s="53"/>
      <c r="U192" s="53"/>
      <c r="V192" s="53"/>
      <c r="W192" s="27">
        <f t="shared" si="89"/>
        <v>27878.916666666668</v>
      </c>
      <c r="X192" s="23">
        <f t="shared" si="89"/>
        <v>1.560703413858928</v>
      </c>
      <c r="Y192" s="94">
        <f t="shared" ref="Y192" si="90">C192/$C$2</f>
        <v>0.78258547008547008</v>
      </c>
      <c r="Z192" s="95">
        <f t="shared" ref="Z192" si="91">(C192*D192)/1000</f>
        <v>268.53246527777776</v>
      </c>
      <c r="AA192" s="96">
        <f t="shared" si="83"/>
        <v>0.86068097845441593</v>
      </c>
      <c r="AB192" s="97">
        <f t="shared" ref="AB192" si="92">(G192*C192)/1000</f>
        <v>231.7548611111111</v>
      </c>
      <c r="AC192" s="96">
        <f t="shared" si="85"/>
        <v>0.74280404202279193</v>
      </c>
      <c r="AD192" s="102">
        <f>AVERAGE(AD179:AD190)</f>
        <v>3111.7555555555559</v>
      </c>
    </row>
    <row r="193" spans="1:30" ht="13" thickTop="1" x14ac:dyDescent="0.25"/>
    <row r="194" spans="1:30" ht="13" thickBot="1" x14ac:dyDescent="0.3"/>
    <row r="195" spans="1:30" ht="13.5" thickTop="1" x14ac:dyDescent="0.3">
      <c r="A195" s="18" t="s">
        <v>5</v>
      </c>
      <c r="B195" s="19" t="s">
        <v>6</v>
      </c>
      <c r="C195" s="19" t="s">
        <v>6</v>
      </c>
      <c r="D195" s="19" t="s">
        <v>7</v>
      </c>
      <c r="E195" s="19" t="s">
        <v>8</v>
      </c>
      <c r="F195" s="30" t="s">
        <v>2</v>
      </c>
      <c r="G195" s="19" t="s">
        <v>9</v>
      </c>
      <c r="H195" s="19" t="s">
        <v>10</v>
      </c>
      <c r="I195" s="30" t="s">
        <v>3</v>
      </c>
      <c r="J195" s="19" t="s">
        <v>11</v>
      </c>
      <c r="K195" s="19" t="s">
        <v>12</v>
      </c>
      <c r="L195" s="30" t="s">
        <v>13</v>
      </c>
      <c r="M195" s="32" t="s">
        <v>46</v>
      </c>
      <c r="N195" s="32" t="s">
        <v>47</v>
      </c>
      <c r="O195" s="62" t="s">
        <v>48</v>
      </c>
      <c r="P195" s="62" t="s">
        <v>49</v>
      </c>
      <c r="Q195" s="39"/>
      <c r="R195" s="39"/>
      <c r="S195" s="39"/>
      <c r="T195" s="39"/>
      <c r="U195" s="39"/>
      <c r="V195" s="39"/>
      <c r="W195" s="24" t="s">
        <v>38</v>
      </c>
      <c r="X195" s="20" t="s">
        <v>14</v>
      </c>
      <c r="Y195" s="78" t="s">
        <v>50</v>
      </c>
      <c r="Z195" s="79" t="s">
        <v>51</v>
      </c>
      <c r="AA195" s="80" t="s">
        <v>52</v>
      </c>
      <c r="AB195" s="81" t="s">
        <v>50</v>
      </c>
      <c r="AC195" s="80" t="s">
        <v>50</v>
      </c>
      <c r="AD195" s="78" t="s">
        <v>131</v>
      </c>
    </row>
    <row r="196" spans="1:30" ht="13" thickBot="1" x14ac:dyDescent="0.3">
      <c r="A196" s="15" t="s">
        <v>76</v>
      </c>
      <c r="B196" s="16" t="s">
        <v>16</v>
      </c>
      <c r="C196" s="17" t="s">
        <v>17</v>
      </c>
      <c r="D196" s="16" t="s">
        <v>18</v>
      </c>
      <c r="E196" s="16" t="s">
        <v>18</v>
      </c>
      <c r="F196" s="31" t="s">
        <v>54</v>
      </c>
      <c r="G196" s="16" t="s">
        <v>18</v>
      </c>
      <c r="H196" s="16" t="s">
        <v>18</v>
      </c>
      <c r="I196" s="31" t="s">
        <v>54</v>
      </c>
      <c r="J196" s="16" t="s">
        <v>18</v>
      </c>
      <c r="K196" s="16" t="s">
        <v>18</v>
      </c>
      <c r="L196" s="31" t="s">
        <v>54</v>
      </c>
      <c r="M196" s="33"/>
      <c r="N196" s="33"/>
      <c r="O196" s="63"/>
      <c r="P196" s="63"/>
      <c r="Q196" s="40"/>
      <c r="R196" s="40"/>
      <c r="S196" s="40"/>
      <c r="T196" s="40"/>
      <c r="U196" s="40"/>
      <c r="V196" s="40"/>
      <c r="W196" s="25" t="s">
        <v>40</v>
      </c>
      <c r="X196" s="17" t="s">
        <v>20</v>
      </c>
      <c r="Y196" s="82" t="s">
        <v>6</v>
      </c>
      <c r="Z196" s="83" t="s">
        <v>55</v>
      </c>
      <c r="AA196" s="84" t="s">
        <v>56</v>
      </c>
      <c r="AB196" s="85" t="s">
        <v>57</v>
      </c>
      <c r="AC196" s="84" t="s">
        <v>58</v>
      </c>
      <c r="AD196" s="103" t="s">
        <v>132</v>
      </c>
    </row>
    <row r="197" spans="1:30" ht="13" thickTop="1" x14ac:dyDescent="0.25">
      <c r="A197" s="2" t="s">
        <v>21</v>
      </c>
      <c r="B197" s="3">
        <v>18849</v>
      </c>
      <c r="C197" s="3">
        <v>628</v>
      </c>
      <c r="D197" s="3">
        <v>337</v>
      </c>
      <c r="E197" s="3">
        <v>55</v>
      </c>
      <c r="F197" s="3">
        <v>84</v>
      </c>
      <c r="G197" s="3">
        <v>606</v>
      </c>
      <c r="H197" s="3">
        <v>52</v>
      </c>
      <c r="I197" s="3">
        <v>91</v>
      </c>
      <c r="J197" s="3">
        <v>998</v>
      </c>
      <c r="K197" s="3">
        <v>173</v>
      </c>
      <c r="L197" s="3">
        <v>83</v>
      </c>
      <c r="M197" s="44">
        <v>7.1</v>
      </c>
      <c r="N197" s="44">
        <v>7.1</v>
      </c>
      <c r="O197" s="64">
        <v>1.466</v>
      </c>
      <c r="P197" s="64">
        <v>1.0049999999999999</v>
      </c>
      <c r="Q197" s="45"/>
      <c r="R197" s="45"/>
      <c r="S197" s="45"/>
      <c r="T197" s="45"/>
      <c r="U197" s="45"/>
      <c r="V197" s="45"/>
      <c r="W197" s="29">
        <v>28100</v>
      </c>
      <c r="X197" s="4">
        <f t="shared" ref="X197:X208" si="93">W197/B197</f>
        <v>1.4907952676534564</v>
      </c>
      <c r="Y197" s="86">
        <f>C197/$C$2</f>
        <v>0.80512820512820515</v>
      </c>
      <c r="Z197" s="87">
        <f>(C197*D197)/1000</f>
        <v>211.636</v>
      </c>
      <c r="AA197" s="88">
        <f>(Z197)/$E$3</f>
        <v>0.67832051282051276</v>
      </c>
      <c r="AB197" s="89">
        <f>(G197*C197)/1000</f>
        <v>380.56799999999998</v>
      </c>
      <c r="AC197" s="88">
        <f>(AB197)/$G$3</f>
        <v>1.2197692307692307</v>
      </c>
      <c r="AD197" s="104">
        <f>(0.8*C197*G197)/60</f>
        <v>5074.2400000000007</v>
      </c>
    </row>
    <row r="198" spans="1:30" x14ac:dyDescent="0.25">
      <c r="A198" s="2" t="s">
        <v>22</v>
      </c>
      <c r="B198" s="3">
        <v>16393</v>
      </c>
      <c r="C198" s="3">
        <v>585</v>
      </c>
      <c r="D198" s="3">
        <v>371</v>
      </c>
      <c r="E198" s="3">
        <v>58</v>
      </c>
      <c r="F198" s="3">
        <v>84</v>
      </c>
      <c r="G198" s="3">
        <v>362</v>
      </c>
      <c r="H198" s="3">
        <v>32</v>
      </c>
      <c r="I198" s="3">
        <v>91</v>
      </c>
      <c r="J198" s="3">
        <v>888</v>
      </c>
      <c r="K198" s="3">
        <v>147</v>
      </c>
      <c r="L198" s="3">
        <v>83</v>
      </c>
      <c r="M198" s="46">
        <v>7.95</v>
      </c>
      <c r="N198" s="46">
        <v>7.2</v>
      </c>
      <c r="O198" s="3">
        <v>1.319</v>
      </c>
      <c r="P198" s="3">
        <v>1.0389999999999999</v>
      </c>
      <c r="Q198" s="47"/>
      <c r="R198" s="47"/>
      <c r="S198" s="47"/>
      <c r="T198" s="47"/>
      <c r="U198" s="47"/>
      <c r="V198" s="47"/>
      <c r="W198" s="29">
        <v>24904</v>
      </c>
      <c r="X198" s="4">
        <f t="shared" si="93"/>
        <v>1.5191850179954858</v>
      </c>
      <c r="Y198" s="86">
        <f t="shared" ref="Y198:Y208" si="94">C198/$C$2</f>
        <v>0.75</v>
      </c>
      <c r="Z198" s="87">
        <f t="shared" ref="Z198:Z208" si="95">(C198*D198)/1000</f>
        <v>217.035</v>
      </c>
      <c r="AA198" s="88">
        <f t="shared" ref="AA198:AA210" si="96">(Z198)/$E$3</f>
        <v>0.69562499999999994</v>
      </c>
      <c r="AB198" s="89">
        <f t="shared" ref="AB198:AB208" si="97">(G198*C198)/1000</f>
        <v>211.77</v>
      </c>
      <c r="AC198" s="88">
        <f t="shared" ref="AC198:AC210" si="98">(AB198)/$G$3</f>
        <v>0.67875000000000008</v>
      </c>
      <c r="AD198" s="104">
        <f t="shared" ref="AD198:AD208" si="99">(0.8*C198*G198)/60</f>
        <v>2823.6</v>
      </c>
    </row>
    <row r="199" spans="1:30" x14ac:dyDescent="0.25">
      <c r="A199" s="2" t="s">
        <v>23</v>
      </c>
      <c r="B199" s="3">
        <v>16010</v>
      </c>
      <c r="C199" s="3">
        <v>516</v>
      </c>
      <c r="D199" s="3">
        <v>480</v>
      </c>
      <c r="E199" s="3">
        <v>41</v>
      </c>
      <c r="F199" s="3">
        <v>91</v>
      </c>
      <c r="G199" s="3">
        <v>465</v>
      </c>
      <c r="H199" s="3">
        <v>26</v>
      </c>
      <c r="I199" s="3">
        <v>94</v>
      </c>
      <c r="J199" s="3">
        <v>1280</v>
      </c>
      <c r="K199" s="3">
        <v>104</v>
      </c>
      <c r="L199" s="3">
        <v>92</v>
      </c>
      <c r="M199" s="46">
        <v>7.87</v>
      </c>
      <c r="N199" s="46">
        <v>7.2</v>
      </c>
      <c r="O199" s="3">
        <v>1.468</v>
      </c>
      <c r="P199" s="3">
        <v>1.097</v>
      </c>
      <c r="Q199" s="47"/>
      <c r="R199" s="47"/>
      <c r="S199" s="47"/>
      <c r="T199" s="47"/>
      <c r="U199" s="47"/>
      <c r="V199" s="47"/>
      <c r="W199" s="29">
        <v>28861</v>
      </c>
      <c r="X199" s="4">
        <f t="shared" si="93"/>
        <v>1.802685821361649</v>
      </c>
      <c r="Y199" s="86">
        <f t="shared" si="94"/>
        <v>0.66153846153846152</v>
      </c>
      <c r="Z199" s="87">
        <f t="shared" si="95"/>
        <v>247.68</v>
      </c>
      <c r="AA199" s="88">
        <f t="shared" si="96"/>
        <v>0.79384615384615387</v>
      </c>
      <c r="AB199" s="89">
        <f t="shared" si="97"/>
        <v>239.94</v>
      </c>
      <c r="AC199" s="88">
        <f t="shared" si="98"/>
        <v>0.76903846153846156</v>
      </c>
      <c r="AD199" s="104">
        <f t="shared" si="99"/>
        <v>3199.2</v>
      </c>
    </row>
    <row r="200" spans="1:30" x14ac:dyDescent="0.25">
      <c r="A200" s="2" t="s">
        <v>24</v>
      </c>
      <c r="B200" s="3">
        <v>19194</v>
      </c>
      <c r="C200" s="3">
        <v>640</v>
      </c>
      <c r="D200" s="3">
        <v>398</v>
      </c>
      <c r="E200" s="3">
        <v>22</v>
      </c>
      <c r="F200" s="3">
        <v>95</v>
      </c>
      <c r="G200" s="3">
        <v>381</v>
      </c>
      <c r="H200" s="3">
        <v>25</v>
      </c>
      <c r="I200" s="3">
        <v>93</v>
      </c>
      <c r="J200" s="3">
        <v>923</v>
      </c>
      <c r="K200" s="3">
        <v>54</v>
      </c>
      <c r="L200" s="3">
        <v>94</v>
      </c>
      <c r="M200" s="46">
        <v>7.62</v>
      </c>
      <c r="N200" s="46">
        <v>7.2</v>
      </c>
      <c r="O200" s="3">
        <v>1.1359999999999999</v>
      </c>
      <c r="P200" s="3">
        <v>0.91700000000000004</v>
      </c>
      <c r="Q200" s="47"/>
      <c r="R200" s="47"/>
      <c r="S200" s="47"/>
      <c r="T200" s="47"/>
      <c r="U200" s="47"/>
      <c r="V200" s="47"/>
      <c r="W200" s="29">
        <v>28034</v>
      </c>
      <c r="X200" s="4">
        <f t="shared" si="93"/>
        <v>1.4605605918516202</v>
      </c>
      <c r="Y200" s="86">
        <f t="shared" si="94"/>
        <v>0.82051282051282048</v>
      </c>
      <c r="Z200" s="87">
        <f t="shared" si="95"/>
        <v>254.72</v>
      </c>
      <c r="AA200" s="88">
        <f t="shared" si="96"/>
        <v>0.81641025641025644</v>
      </c>
      <c r="AB200" s="89">
        <f t="shared" si="97"/>
        <v>243.84</v>
      </c>
      <c r="AC200" s="88">
        <f t="shared" si="98"/>
        <v>0.78153846153846152</v>
      </c>
      <c r="AD200" s="104">
        <f t="shared" si="99"/>
        <v>3251.2</v>
      </c>
    </row>
    <row r="201" spans="1:30" x14ac:dyDescent="0.25">
      <c r="A201" s="2" t="s">
        <v>25</v>
      </c>
      <c r="B201" s="3">
        <v>15853</v>
      </c>
      <c r="C201" s="3">
        <v>511</v>
      </c>
      <c r="D201" s="3">
        <v>317</v>
      </c>
      <c r="E201" s="3">
        <v>36</v>
      </c>
      <c r="F201" s="3">
        <v>89</v>
      </c>
      <c r="G201" s="3">
        <v>445</v>
      </c>
      <c r="H201" s="3">
        <v>25</v>
      </c>
      <c r="I201" s="3">
        <v>94</v>
      </c>
      <c r="J201" s="3">
        <v>959</v>
      </c>
      <c r="K201" s="3">
        <v>79</v>
      </c>
      <c r="L201" s="3">
        <v>92</v>
      </c>
      <c r="M201" s="46">
        <v>8.16</v>
      </c>
      <c r="N201" s="46">
        <v>7.2</v>
      </c>
      <c r="O201" s="3">
        <v>1.399</v>
      </c>
      <c r="P201" s="3">
        <v>1.145</v>
      </c>
      <c r="Q201" s="47"/>
      <c r="R201" s="47"/>
      <c r="S201" s="47"/>
      <c r="T201" s="47"/>
      <c r="U201" s="47"/>
      <c r="V201" s="47"/>
      <c r="W201" s="29">
        <v>24916</v>
      </c>
      <c r="X201" s="4">
        <f t="shared" si="93"/>
        <v>1.5716899009651171</v>
      </c>
      <c r="Y201" s="86">
        <f t="shared" si="94"/>
        <v>0.65512820512820513</v>
      </c>
      <c r="Z201" s="87">
        <f t="shared" si="95"/>
        <v>161.98699999999999</v>
      </c>
      <c r="AA201" s="88">
        <f t="shared" si="96"/>
        <v>0.51918910256410256</v>
      </c>
      <c r="AB201" s="89">
        <f t="shared" si="97"/>
        <v>227.39500000000001</v>
      </c>
      <c r="AC201" s="88">
        <f t="shared" si="98"/>
        <v>0.72883012820512827</v>
      </c>
      <c r="AD201" s="104">
        <f t="shared" si="99"/>
        <v>3031.9333333333334</v>
      </c>
    </row>
    <row r="202" spans="1:30" x14ac:dyDescent="0.25">
      <c r="A202" s="2" t="s">
        <v>26</v>
      </c>
      <c r="B202" s="3">
        <v>15653</v>
      </c>
      <c r="C202" s="3">
        <v>522</v>
      </c>
      <c r="D202" s="3">
        <v>341</v>
      </c>
      <c r="E202" s="3">
        <v>82</v>
      </c>
      <c r="F202" s="3">
        <v>76</v>
      </c>
      <c r="G202" s="3">
        <v>425</v>
      </c>
      <c r="H202" s="3">
        <v>38</v>
      </c>
      <c r="I202" s="3">
        <v>91</v>
      </c>
      <c r="J202" s="3">
        <v>895</v>
      </c>
      <c r="K202" s="3">
        <v>145</v>
      </c>
      <c r="L202" s="3">
        <v>84</v>
      </c>
      <c r="M202" s="46">
        <v>7.55</v>
      </c>
      <c r="N202" s="46">
        <v>7.6</v>
      </c>
      <c r="O202" s="3">
        <v>1.5389999999999999</v>
      </c>
      <c r="P202" s="3">
        <v>1.4470000000000001</v>
      </c>
      <c r="Q202" s="47"/>
      <c r="R202" s="47"/>
      <c r="S202" s="47"/>
      <c r="T202" s="47"/>
      <c r="U202" s="47"/>
      <c r="V202" s="47"/>
      <c r="W202" s="29">
        <v>21462</v>
      </c>
      <c r="X202" s="4">
        <f t="shared" si="93"/>
        <v>1.3711109691432952</v>
      </c>
      <c r="Y202" s="86">
        <f t="shared" si="94"/>
        <v>0.66923076923076918</v>
      </c>
      <c r="Z202" s="87">
        <f t="shared" si="95"/>
        <v>178.00200000000001</v>
      </c>
      <c r="AA202" s="88">
        <f t="shared" si="96"/>
        <v>0.57051923076923083</v>
      </c>
      <c r="AB202" s="89">
        <f t="shared" si="97"/>
        <v>221.85</v>
      </c>
      <c r="AC202" s="88">
        <f t="shared" si="98"/>
        <v>0.71105769230769234</v>
      </c>
      <c r="AD202" s="104">
        <f t="shared" si="99"/>
        <v>2958</v>
      </c>
    </row>
    <row r="203" spans="1:30" x14ac:dyDescent="0.25">
      <c r="A203" s="2" t="s">
        <v>27</v>
      </c>
      <c r="B203" s="3">
        <v>17541</v>
      </c>
      <c r="C203" s="3">
        <v>566</v>
      </c>
      <c r="D203" s="3">
        <v>318</v>
      </c>
      <c r="E203" s="3">
        <v>35</v>
      </c>
      <c r="F203" s="3">
        <v>89</v>
      </c>
      <c r="G203" s="3">
        <v>364</v>
      </c>
      <c r="H203" s="3">
        <v>23</v>
      </c>
      <c r="I203" s="3">
        <v>94</v>
      </c>
      <c r="J203" s="3">
        <v>859</v>
      </c>
      <c r="K203" s="3">
        <v>93</v>
      </c>
      <c r="L203" s="3">
        <v>89</v>
      </c>
      <c r="M203" s="46">
        <v>7.6</v>
      </c>
      <c r="N203" s="46">
        <v>7.7</v>
      </c>
      <c r="O203" s="3">
        <v>1.373</v>
      </c>
      <c r="P203" s="3">
        <v>1.341</v>
      </c>
      <c r="Q203" s="47"/>
      <c r="R203" s="47"/>
      <c r="S203" s="47"/>
      <c r="T203" s="47"/>
      <c r="U203" s="47"/>
      <c r="V203" s="47"/>
      <c r="W203" s="29">
        <v>26410</v>
      </c>
      <c r="X203" s="4">
        <f t="shared" si="93"/>
        <v>1.5056154153126959</v>
      </c>
      <c r="Y203" s="86">
        <f t="shared" si="94"/>
        <v>0.72564102564102562</v>
      </c>
      <c r="Z203" s="87">
        <f t="shared" si="95"/>
        <v>179.988</v>
      </c>
      <c r="AA203" s="88">
        <f t="shared" si="96"/>
        <v>0.57688461538461533</v>
      </c>
      <c r="AB203" s="89">
        <f t="shared" si="97"/>
        <v>206.024</v>
      </c>
      <c r="AC203" s="88">
        <f t="shared" si="98"/>
        <v>0.66033333333333333</v>
      </c>
      <c r="AD203" s="104">
        <f t="shared" si="99"/>
        <v>2746.9866666666667</v>
      </c>
    </row>
    <row r="204" spans="1:30" x14ac:dyDescent="0.25">
      <c r="A204" s="2" t="s">
        <v>28</v>
      </c>
      <c r="B204" s="3">
        <v>16380</v>
      </c>
      <c r="C204" s="3">
        <v>528</v>
      </c>
      <c r="D204" s="3">
        <v>388</v>
      </c>
      <c r="E204" s="3">
        <v>28</v>
      </c>
      <c r="F204" s="3">
        <v>93</v>
      </c>
      <c r="G204" s="3">
        <v>356</v>
      </c>
      <c r="H204" s="3">
        <v>17</v>
      </c>
      <c r="I204" s="3">
        <v>95</v>
      </c>
      <c r="J204" s="3">
        <v>856</v>
      </c>
      <c r="K204" s="3">
        <v>96</v>
      </c>
      <c r="L204" s="3">
        <v>89</v>
      </c>
      <c r="M204" s="46">
        <v>8.18</v>
      </c>
      <c r="N204" s="46">
        <v>8</v>
      </c>
      <c r="O204" s="3">
        <v>1.208</v>
      </c>
      <c r="P204" s="3">
        <v>1.2789999999999999</v>
      </c>
      <c r="Q204" s="47"/>
      <c r="R204" s="47"/>
      <c r="S204" s="47"/>
      <c r="T204" s="47"/>
      <c r="U204" s="47"/>
      <c r="V204" s="47"/>
      <c r="W204" s="29">
        <v>21715</v>
      </c>
      <c r="X204" s="4">
        <f t="shared" si="93"/>
        <v>1.3257020757020757</v>
      </c>
      <c r="Y204" s="86">
        <f t="shared" si="94"/>
        <v>0.67692307692307696</v>
      </c>
      <c r="Z204" s="87">
        <f t="shared" si="95"/>
        <v>204.864</v>
      </c>
      <c r="AA204" s="88">
        <f t="shared" si="96"/>
        <v>0.6566153846153846</v>
      </c>
      <c r="AB204" s="89">
        <f t="shared" si="97"/>
        <v>187.96799999999999</v>
      </c>
      <c r="AC204" s="88">
        <f t="shared" si="98"/>
        <v>0.60246153846153838</v>
      </c>
      <c r="AD204" s="104">
        <f t="shared" si="99"/>
        <v>2506.2400000000002</v>
      </c>
    </row>
    <row r="205" spans="1:30" x14ac:dyDescent="0.25">
      <c r="A205" s="2" t="s">
        <v>29</v>
      </c>
      <c r="B205" s="3">
        <v>17400</v>
      </c>
      <c r="C205" s="3">
        <v>580</v>
      </c>
      <c r="D205" s="3">
        <v>338</v>
      </c>
      <c r="E205" s="3">
        <v>36</v>
      </c>
      <c r="F205" s="3">
        <v>89</v>
      </c>
      <c r="G205" s="3">
        <v>383</v>
      </c>
      <c r="H205" s="3">
        <v>24</v>
      </c>
      <c r="I205" s="3">
        <v>94</v>
      </c>
      <c r="J205" s="3">
        <v>914</v>
      </c>
      <c r="K205" s="3">
        <v>120</v>
      </c>
      <c r="L205" s="3">
        <v>87</v>
      </c>
      <c r="M205" s="46">
        <v>8.0399999999999991</v>
      </c>
      <c r="N205" s="46">
        <v>8.1999999999999993</v>
      </c>
      <c r="O205" s="3">
        <v>1.4930000000000001</v>
      </c>
      <c r="P205" s="3">
        <v>1.5169999999999999</v>
      </c>
      <c r="Q205" s="47"/>
      <c r="R205" s="47"/>
      <c r="S205" s="47"/>
      <c r="T205" s="47"/>
      <c r="U205" s="47"/>
      <c r="V205" s="47"/>
      <c r="W205" s="29">
        <v>17902</v>
      </c>
      <c r="X205" s="4">
        <f t="shared" si="93"/>
        <v>1.0288505747126437</v>
      </c>
      <c r="Y205" s="86">
        <f t="shared" si="94"/>
        <v>0.74358974358974361</v>
      </c>
      <c r="Z205" s="87">
        <f t="shared" si="95"/>
        <v>196.04</v>
      </c>
      <c r="AA205" s="88">
        <f t="shared" si="96"/>
        <v>0.6283333333333333</v>
      </c>
      <c r="AB205" s="89">
        <f t="shared" si="97"/>
        <v>222.14</v>
      </c>
      <c r="AC205" s="88">
        <f t="shared" si="98"/>
        <v>0.71198717948717949</v>
      </c>
      <c r="AD205" s="104">
        <f t="shared" si="99"/>
        <v>2961.8666666666668</v>
      </c>
    </row>
    <row r="206" spans="1:30" x14ac:dyDescent="0.25">
      <c r="A206" s="2" t="s">
        <v>30</v>
      </c>
      <c r="B206" s="3">
        <v>17563</v>
      </c>
      <c r="C206" s="3">
        <v>567</v>
      </c>
      <c r="D206" s="3">
        <v>430</v>
      </c>
      <c r="E206" s="3">
        <v>49</v>
      </c>
      <c r="F206" s="3">
        <v>89</v>
      </c>
      <c r="G206" s="3">
        <v>428</v>
      </c>
      <c r="H206" s="3">
        <v>38</v>
      </c>
      <c r="I206" s="3">
        <v>93</v>
      </c>
      <c r="J206" s="3">
        <v>1053</v>
      </c>
      <c r="K206" s="3">
        <v>144</v>
      </c>
      <c r="L206" s="3">
        <v>86</v>
      </c>
      <c r="M206" s="46">
        <v>7.99</v>
      </c>
      <c r="N206" s="46">
        <v>8.3000000000000007</v>
      </c>
      <c r="O206" s="3">
        <v>1.73</v>
      </c>
      <c r="P206" s="3">
        <v>1.3220000000000001</v>
      </c>
      <c r="Q206" s="47"/>
      <c r="R206" s="47"/>
      <c r="S206" s="47"/>
      <c r="T206" s="47"/>
      <c r="U206" s="47"/>
      <c r="V206" s="47"/>
      <c r="W206" s="29">
        <v>23915</v>
      </c>
      <c r="X206" s="4">
        <f t="shared" si="93"/>
        <v>1.3616694186642373</v>
      </c>
      <c r="Y206" s="86">
        <f t="shared" si="94"/>
        <v>0.72692307692307689</v>
      </c>
      <c r="Z206" s="87">
        <f t="shared" si="95"/>
        <v>243.81</v>
      </c>
      <c r="AA206" s="88">
        <f t="shared" si="96"/>
        <v>0.78144230769230771</v>
      </c>
      <c r="AB206" s="89">
        <f t="shared" si="97"/>
        <v>242.67599999999999</v>
      </c>
      <c r="AC206" s="88">
        <f t="shared" si="98"/>
        <v>0.77780769230769231</v>
      </c>
      <c r="AD206" s="104">
        <f t="shared" si="99"/>
        <v>3235.6800000000003</v>
      </c>
    </row>
    <row r="207" spans="1:30" x14ac:dyDescent="0.25">
      <c r="A207" s="2" t="s">
        <v>31</v>
      </c>
      <c r="B207" s="3">
        <v>17761</v>
      </c>
      <c r="C207" s="3">
        <v>592</v>
      </c>
      <c r="D207" s="3">
        <v>318</v>
      </c>
      <c r="E207" s="3">
        <v>49</v>
      </c>
      <c r="F207" s="3">
        <v>85</v>
      </c>
      <c r="G207" s="3">
        <v>385</v>
      </c>
      <c r="H207" s="3">
        <v>29</v>
      </c>
      <c r="I207" s="3">
        <v>93</v>
      </c>
      <c r="J207" s="3">
        <v>862</v>
      </c>
      <c r="K207" s="3">
        <v>150</v>
      </c>
      <c r="L207" s="3">
        <v>83</v>
      </c>
      <c r="M207" s="46">
        <v>7.87</v>
      </c>
      <c r="N207" s="46">
        <v>8</v>
      </c>
      <c r="O207" s="3">
        <v>1.6</v>
      </c>
      <c r="P207" s="3">
        <v>1.242</v>
      </c>
      <c r="Q207" s="47"/>
      <c r="R207" s="47"/>
      <c r="S207" s="47"/>
      <c r="T207" s="47"/>
      <c r="U207" s="47"/>
      <c r="V207" s="47"/>
      <c r="W207" s="29">
        <v>24655</v>
      </c>
      <c r="X207" s="4">
        <f t="shared" si="93"/>
        <v>1.3881538201677834</v>
      </c>
      <c r="Y207" s="86">
        <f t="shared" si="94"/>
        <v>0.75897435897435894</v>
      </c>
      <c r="Z207" s="87">
        <f t="shared" si="95"/>
        <v>188.256</v>
      </c>
      <c r="AA207" s="88">
        <f t="shared" si="96"/>
        <v>0.60338461538461541</v>
      </c>
      <c r="AB207" s="89">
        <f t="shared" si="97"/>
        <v>227.92</v>
      </c>
      <c r="AC207" s="88">
        <f t="shared" si="98"/>
        <v>0.73051282051282052</v>
      </c>
      <c r="AD207" s="104">
        <f t="shared" si="99"/>
        <v>3038.9333333333334</v>
      </c>
    </row>
    <row r="208" spans="1:30" ht="13" thickBot="1" x14ac:dyDescent="0.3">
      <c r="A208" s="2" t="s">
        <v>32</v>
      </c>
      <c r="B208" s="3">
        <v>21292</v>
      </c>
      <c r="C208" s="3">
        <v>687</v>
      </c>
      <c r="D208" s="3">
        <v>301</v>
      </c>
      <c r="E208" s="3">
        <v>48</v>
      </c>
      <c r="F208" s="3">
        <v>84</v>
      </c>
      <c r="G208" s="3">
        <v>516</v>
      </c>
      <c r="H208" s="3">
        <v>36</v>
      </c>
      <c r="I208" s="3">
        <v>93</v>
      </c>
      <c r="J208" s="3">
        <v>1167</v>
      </c>
      <c r="K208" s="3">
        <v>163</v>
      </c>
      <c r="L208" s="3">
        <v>86</v>
      </c>
      <c r="M208" s="48">
        <v>8.0299999999999994</v>
      </c>
      <c r="N208" s="48">
        <v>7.7</v>
      </c>
      <c r="O208" s="65">
        <v>1.3080000000000001</v>
      </c>
      <c r="P208" s="65">
        <v>1.2729999999999999</v>
      </c>
      <c r="Q208" s="49"/>
      <c r="R208" s="49"/>
      <c r="S208" s="49"/>
      <c r="T208" s="49"/>
      <c r="U208" s="49"/>
      <c r="V208" s="49"/>
      <c r="W208" s="29">
        <v>25159</v>
      </c>
      <c r="X208" s="4">
        <f t="shared" si="93"/>
        <v>1.1816175089235395</v>
      </c>
      <c r="Y208" s="86">
        <f t="shared" si="94"/>
        <v>0.88076923076923075</v>
      </c>
      <c r="Z208" s="87">
        <f t="shared" si="95"/>
        <v>206.78700000000001</v>
      </c>
      <c r="AA208" s="88">
        <f t="shared" si="96"/>
        <v>0.66277884615384619</v>
      </c>
      <c r="AB208" s="89">
        <f t="shared" si="97"/>
        <v>354.49200000000002</v>
      </c>
      <c r="AC208" s="88">
        <f t="shared" si="98"/>
        <v>1.1361923076923077</v>
      </c>
      <c r="AD208" s="104">
        <f t="shared" si="99"/>
        <v>4726.5600000000004</v>
      </c>
    </row>
    <row r="209" spans="1:30" ht="13" thickTop="1" x14ac:dyDescent="0.25">
      <c r="A209" s="5" t="s">
        <v>77</v>
      </c>
      <c r="B209" s="6">
        <f t="shared" ref="B209:P209" si="100">SUM(B197:B208)</f>
        <v>209889</v>
      </c>
      <c r="C209" s="6">
        <f t="shared" si="100"/>
        <v>6922</v>
      </c>
      <c r="D209" s="6">
        <f t="shared" si="100"/>
        <v>4337</v>
      </c>
      <c r="E209" s="6">
        <f>SUM(E197:E208)</f>
        <v>539</v>
      </c>
      <c r="F209" s="6">
        <f>SUM(F197:F208)</f>
        <v>1048</v>
      </c>
      <c r="G209" s="6">
        <f>SUM(G197:G208)</f>
        <v>5116</v>
      </c>
      <c r="H209" s="6">
        <f>SUM(H197:H208)</f>
        <v>365</v>
      </c>
      <c r="I209" s="6">
        <f>SUM(I197:I208)</f>
        <v>1116</v>
      </c>
      <c r="J209" s="6">
        <f t="shared" si="100"/>
        <v>11654</v>
      </c>
      <c r="K209" s="6">
        <f>SUM(K197:K208)</f>
        <v>1468</v>
      </c>
      <c r="L209" s="6">
        <f>SUM(L197:L208)</f>
        <v>1048</v>
      </c>
      <c r="M209" s="50">
        <f t="shared" si="100"/>
        <v>93.96</v>
      </c>
      <c r="N209" s="50">
        <f t="shared" si="100"/>
        <v>91.4</v>
      </c>
      <c r="O209" s="6">
        <f t="shared" si="100"/>
        <v>17.039000000000001</v>
      </c>
      <c r="P209" s="6">
        <f t="shared" si="100"/>
        <v>14.623999999999999</v>
      </c>
      <c r="Q209" s="51"/>
      <c r="R209" s="51"/>
      <c r="S209" s="51"/>
      <c r="T209" s="51"/>
      <c r="U209" s="51"/>
      <c r="V209" s="51"/>
      <c r="W209" s="26">
        <f>SUM(W197:W208)</f>
        <v>296033</v>
      </c>
      <c r="X209" s="28">
        <f>SUM(X197:X208)</f>
        <v>17.007636382453601</v>
      </c>
      <c r="Y209" s="90"/>
      <c r="Z209" s="91"/>
      <c r="AA209" s="92"/>
      <c r="AB209" s="93"/>
      <c r="AC209" s="92"/>
      <c r="AD209" s="101"/>
    </row>
    <row r="210" spans="1:30" ht="13" thickBot="1" x14ac:dyDescent="0.3">
      <c r="A210" s="7" t="s">
        <v>78</v>
      </c>
      <c r="B210" s="8">
        <f>AVERAGE(B197:B208)</f>
        <v>17490.75</v>
      </c>
      <c r="C210" s="8">
        <f t="shared" ref="C210:J210" si="101">AVERAGE(C197:C208)</f>
        <v>576.83333333333337</v>
      </c>
      <c r="D210" s="8">
        <f t="shared" si="101"/>
        <v>361.41666666666669</v>
      </c>
      <c r="E210" s="8">
        <f>AVERAGE(E197:E208)</f>
        <v>44.916666666666664</v>
      </c>
      <c r="F210" s="8">
        <f>AVERAGE(F197:F208)</f>
        <v>87.333333333333329</v>
      </c>
      <c r="G210" s="8">
        <f>AVERAGE(G197:G208)</f>
        <v>426.33333333333331</v>
      </c>
      <c r="H210" s="8">
        <f>AVERAGE(H197:H208)</f>
        <v>30.416666666666668</v>
      </c>
      <c r="I210" s="8">
        <f>AVERAGE(I197:I208)</f>
        <v>93</v>
      </c>
      <c r="J210" s="8">
        <f t="shared" si="101"/>
        <v>971.16666666666663</v>
      </c>
      <c r="K210" s="8">
        <f>AVERAGE(K197:K208)</f>
        <v>122.33333333333333</v>
      </c>
      <c r="L210" s="8">
        <f>AVERAGE(L197:L208)</f>
        <v>87.333333333333329</v>
      </c>
      <c r="M210" s="52">
        <f t="shared" ref="M210:X210" si="102">AVERAGE(M197:M208)</f>
        <v>7.8299999999999992</v>
      </c>
      <c r="N210" s="52">
        <f t="shared" si="102"/>
        <v>7.6166666666666671</v>
      </c>
      <c r="O210" s="8">
        <f t="shared" si="102"/>
        <v>1.4199166666666667</v>
      </c>
      <c r="P210" s="8">
        <f t="shared" si="102"/>
        <v>1.2186666666666666</v>
      </c>
      <c r="Q210" s="53"/>
      <c r="R210" s="53"/>
      <c r="S210" s="53"/>
      <c r="T210" s="53"/>
      <c r="U210" s="53"/>
      <c r="V210" s="53"/>
      <c r="W210" s="27">
        <f t="shared" si="102"/>
        <v>24669.416666666668</v>
      </c>
      <c r="X210" s="23">
        <f t="shared" si="102"/>
        <v>1.4173030318711335</v>
      </c>
      <c r="Y210" s="94">
        <f t="shared" ref="Y210" si="103">C210/$C$2</f>
        <v>0.73952991452991457</v>
      </c>
      <c r="Z210" s="95">
        <f t="shared" ref="Z210" si="104">(C210*D210)/1000</f>
        <v>208.47718055555558</v>
      </c>
      <c r="AA210" s="96">
        <f t="shared" si="96"/>
        <v>0.66819609152421655</v>
      </c>
      <c r="AB210" s="97">
        <f t="shared" ref="AB210" si="105">(G210*C210)/1000</f>
        <v>245.92327777777777</v>
      </c>
      <c r="AC210" s="96">
        <f t="shared" si="98"/>
        <v>0.78821563390313387</v>
      </c>
      <c r="AD210" s="102">
        <f>AVERAGE(AD197:AD208)</f>
        <v>3296.2033333333334</v>
      </c>
    </row>
    <row r="211" spans="1:30" ht="13" thickTop="1" x14ac:dyDescent="0.25"/>
    <row r="212" spans="1:30" ht="13" thickBot="1" x14ac:dyDescent="0.3"/>
    <row r="213" spans="1:30" ht="13.5" thickTop="1" x14ac:dyDescent="0.3">
      <c r="A213" s="18" t="s">
        <v>5</v>
      </c>
      <c r="B213" s="19" t="s">
        <v>6</v>
      </c>
      <c r="C213" s="19" t="s">
        <v>6</v>
      </c>
      <c r="D213" s="19" t="s">
        <v>7</v>
      </c>
      <c r="E213" s="19" t="s">
        <v>8</v>
      </c>
      <c r="F213" s="30" t="s">
        <v>2</v>
      </c>
      <c r="G213" s="19" t="s">
        <v>9</v>
      </c>
      <c r="H213" s="19" t="s">
        <v>10</v>
      </c>
      <c r="I213" s="30" t="s">
        <v>3</v>
      </c>
      <c r="J213" s="19" t="s">
        <v>11</v>
      </c>
      <c r="K213" s="19" t="s">
        <v>12</v>
      </c>
      <c r="L213" s="30" t="s">
        <v>13</v>
      </c>
      <c r="M213" s="32" t="s">
        <v>46</v>
      </c>
      <c r="N213" s="32" t="s">
        <v>47</v>
      </c>
      <c r="O213" s="62" t="s">
        <v>48</v>
      </c>
      <c r="P213" s="62" t="s">
        <v>49</v>
      </c>
      <c r="Q213" s="39"/>
      <c r="R213" s="39"/>
      <c r="S213" s="39"/>
      <c r="T213" s="39"/>
      <c r="U213" s="39"/>
      <c r="V213" s="39"/>
      <c r="W213" s="24" t="s">
        <v>38</v>
      </c>
      <c r="X213" s="20" t="s">
        <v>14</v>
      </c>
      <c r="Y213" s="78" t="s">
        <v>50</v>
      </c>
      <c r="Z213" s="79" t="s">
        <v>51</v>
      </c>
      <c r="AA213" s="80" t="s">
        <v>52</v>
      </c>
      <c r="AB213" s="81" t="s">
        <v>50</v>
      </c>
      <c r="AC213" s="80" t="s">
        <v>50</v>
      </c>
      <c r="AD213" s="78" t="s">
        <v>131</v>
      </c>
    </row>
    <row r="214" spans="1:30" ht="13" thickBot="1" x14ac:dyDescent="0.3">
      <c r="A214" s="15" t="s">
        <v>79</v>
      </c>
      <c r="B214" s="16" t="s">
        <v>16</v>
      </c>
      <c r="C214" s="17" t="s">
        <v>17</v>
      </c>
      <c r="D214" s="16" t="s">
        <v>18</v>
      </c>
      <c r="E214" s="16" t="s">
        <v>18</v>
      </c>
      <c r="F214" s="31" t="s">
        <v>54</v>
      </c>
      <c r="G214" s="16" t="s">
        <v>18</v>
      </c>
      <c r="H214" s="16" t="s">
        <v>18</v>
      </c>
      <c r="I214" s="31" t="s">
        <v>54</v>
      </c>
      <c r="J214" s="16" t="s">
        <v>18</v>
      </c>
      <c r="K214" s="16" t="s">
        <v>18</v>
      </c>
      <c r="L214" s="31" t="s">
        <v>54</v>
      </c>
      <c r="M214" s="33"/>
      <c r="N214" s="33"/>
      <c r="O214" s="63"/>
      <c r="P214" s="63"/>
      <c r="Q214" s="40"/>
      <c r="R214" s="40"/>
      <c r="S214" s="40"/>
      <c r="T214" s="40"/>
      <c r="U214" s="40"/>
      <c r="V214" s="40"/>
      <c r="W214" s="25" t="s">
        <v>40</v>
      </c>
      <c r="X214" s="17" t="s">
        <v>20</v>
      </c>
      <c r="Y214" s="82" t="s">
        <v>6</v>
      </c>
      <c r="Z214" s="83" t="s">
        <v>55</v>
      </c>
      <c r="AA214" s="84" t="s">
        <v>56</v>
      </c>
      <c r="AB214" s="85" t="s">
        <v>57</v>
      </c>
      <c r="AC214" s="84" t="s">
        <v>58</v>
      </c>
      <c r="AD214" s="103" t="s">
        <v>132</v>
      </c>
    </row>
    <row r="215" spans="1:30" ht="13" thickTop="1" x14ac:dyDescent="0.25">
      <c r="A215" s="2" t="s">
        <v>21</v>
      </c>
      <c r="B215" s="3">
        <v>24108</v>
      </c>
      <c r="C215" s="3">
        <v>778</v>
      </c>
      <c r="D215" s="3">
        <v>246</v>
      </c>
      <c r="E215" s="3">
        <v>51</v>
      </c>
      <c r="F215" s="3">
        <v>79</v>
      </c>
      <c r="G215" s="3">
        <v>299</v>
      </c>
      <c r="H215" s="3">
        <v>33</v>
      </c>
      <c r="I215" s="3">
        <v>89</v>
      </c>
      <c r="J215" s="3">
        <v>892</v>
      </c>
      <c r="K215" s="3">
        <v>132</v>
      </c>
      <c r="L215" s="3">
        <v>85</v>
      </c>
      <c r="M215" s="44">
        <v>8.09</v>
      </c>
      <c r="N215" s="44">
        <v>7.6</v>
      </c>
      <c r="O215" s="64">
        <v>1.298</v>
      </c>
      <c r="P215" s="64">
        <v>0.92700000000000005</v>
      </c>
      <c r="Q215" s="45"/>
      <c r="R215" s="45"/>
      <c r="S215" s="45"/>
      <c r="T215" s="45"/>
      <c r="U215" s="45"/>
      <c r="V215" s="45"/>
      <c r="W215" s="29">
        <v>25699</v>
      </c>
      <c r="X215" s="4">
        <f t="shared" ref="X215:X226" si="106">W215/B215</f>
        <v>1.0659946905591504</v>
      </c>
      <c r="Y215" s="86">
        <f>C215/$C$2</f>
        <v>0.99743589743589745</v>
      </c>
      <c r="Z215" s="87">
        <f>(C215*D215)/1000</f>
        <v>191.38800000000001</v>
      </c>
      <c r="AA215" s="88">
        <f>(Z215)/$E$3</f>
        <v>0.61342307692307696</v>
      </c>
      <c r="AB215" s="89">
        <f>(G215*C215)/1000</f>
        <v>232.62200000000001</v>
      </c>
      <c r="AC215" s="88">
        <f>(AB215)/$G$3</f>
        <v>0.74558333333333338</v>
      </c>
      <c r="AD215" s="104">
        <f>(0.8*C215*G215)/60</f>
        <v>3101.6266666666675</v>
      </c>
    </row>
    <row r="216" spans="1:30" x14ac:dyDescent="0.25">
      <c r="A216" s="2" t="s">
        <v>22</v>
      </c>
      <c r="B216" s="3">
        <v>18243</v>
      </c>
      <c r="C216" s="3">
        <v>652</v>
      </c>
      <c r="D216" s="3">
        <v>364</v>
      </c>
      <c r="E216" s="3">
        <v>54</v>
      </c>
      <c r="F216" s="3">
        <v>85</v>
      </c>
      <c r="G216" s="3">
        <v>455</v>
      </c>
      <c r="H216" s="3">
        <v>40</v>
      </c>
      <c r="I216" s="3">
        <v>91</v>
      </c>
      <c r="J216" s="3">
        <v>889</v>
      </c>
      <c r="K216" s="3">
        <v>173</v>
      </c>
      <c r="L216" s="3">
        <v>81</v>
      </c>
      <c r="M216" s="46">
        <v>8.08</v>
      </c>
      <c r="N216" s="46">
        <v>7.8</v>
      </c>
      <c r="O216" s="3">
        <v>1.294</v>
      </c>
      <c r="P216" s="3">
        <v>1.0609999999999999</v>
      </c>
      <c r="Q216" s="47"/>
      <c r="R216" s="47"/>
      <c r="S216" s="47"/>
      <c r="T216" s="47"/>
      <c r="U216" s="47"/>
      <c r="V216" s="47"/>
      <c r="W216" s="29">
        <v>24103</v>
      </c>
      <c r="X216" s="4">
        <f t="shared" si="106"/>
        <v>1.321219097736118</v>
      </c>
      <c r="Y216" s="86">
        <f t="shared" ref="Y216:Y226" si="107">C216/$C$2</f>
        <v>0.83589743589743593</v>
      </c>
      <c r="Z216" s="87">
        <f t="shared" ref="Z216:Z226" si="108">(C216*D216)/1000</f>
        <v>237.328</v>
      </c>
      <c r="AA216" s="88">
        <f t="shared" ref="AA216:AA228" si="109">(Z216)/$E$3</f>
        <v>0.76066666666666671</v>
      </c>
      <c r="AB216" s="89">
        <f t="shared" ref="AB216:AB226" si="110">(G216*C216)/1000</f>
        <v>296.66000000000003</v>
      </c>
      <c r="AC216" s="88">
        <f t="shared" ref="AC216:AC228" si="111">(AB216)/$G$3</f>
        <v>0.95083333333333342</v>
      </c>
      <c r="AD216" s="104">
        <f t="shared" ref="AD216:AD226" si="112">(0.8*C216*G216)/60</f>
        <v>3955.4666666666667</v>
      </c>
    </row>
    <row r="217" spans="1:30" x14ac:dyDescent="0.25">
      <c r="A217" s="2" t="s">
        <v>23</v>
      </c>
      <c r="B217" s="3">
        <v>20081</v>
      </c>
      <c r="C217" s="3">
        <v>648</v>
      </c>
      <c r="D217" s="3">
        <v>300</v>
      </c>
      <c r="E217" s="3">
        <v>56</v>
      </c>
      <c r="F217" s="3">
        <v>81</v>
      </c>
      <c r="G217" s="3">
        <v>327</v>
      </c>
      <c r="H217" s="3">
        <v>45</v>
      </c>
      <c r="I217" s="3">
        <v>86</v>
      </c>
      <c r="J217" s="3">
        <v>849</v>
      </c>
      <c r="K217" s="3">
        <v>175</v>
      </c>
      <c r="L217" s="3">
        <v>79</v>
      </c>
      <c r="M217" s="46">
        <v>8.11</v>
      </c>
      <c r="N217" s="46">
        <v>7.4</v>
      </c>
      <c r="O217" s="3">
        <v>1.302</v>
      </c>
      <c r="P217" s="3">
        <v>1.04</v>
      </c>
      <c r="Q217" s="47"/>
      <c r="R217" s="47"/>
      <c r="S217" s="47"/>
      <c r="T217" s="47"/>
      <c r="U217" s="47"/>
      <c r="V217" s="47"/>
      <c r="W217" s="29">
        <v>26928</v>
      </c>
      <c r="X217" s="4">
        <f t="shared" si="106"/>
        <v>1.3409690752452568</v>
      </c>
      <c r="Y217" s="86">
        <f t="shared" si="107"/>
        <v>0.83076923076923082</v>
      </c>
      <c r="Z217" s="87">
        <f t="shared" si="108"/>
        <v>194.4</v>
      </c>
      <c r="AA217" s="88">
        <f t="shared" si="109"/>
        <v>0.62307692307692308</v>
      </c>
      <c r="AB217" s="89">
        <f t="shared" si="110"/>
        <v>211.89599999999999</v>
      </c>
      <c r="AC217" s="88">
        <f t="shared" si="111"/>
        <v>0.67915384615384611</v>
      </c>
      <c r="AD217" s="104">
        <f t="shared" si="112"/>
        <v>2825.2799999999997</v>
      </c>
    </row>
    <row r="218" spans="1:30" x14ac:dyDescent="0.25">
      <c r="A218" s="2" t="s">
        <v>24</v>
      </c>
      <c r="B218" s="3">
        <v>19316</v>
      </c>
      <c r="C218" s="3">
        <v>644</v>
      </c>
      <c r="D218" s="3">
        <v>307</v>
      </c>
      <c r="E218" s="3">
        <v>38</v>
      </c>
      <c r="F218" s="3">
        <v>88</v>
      </c>
      <c r="G218" s="3">
        <v>403</v>
      </c>
      <c r="H218" s="3">
        <v>42</v>
      </c>
      <c r="I218" s="3">
        <v>90</v>
      </c>
      <c r="J218" s="3">
        <v>713</v>
      </c>
      <c r="K218" s="3">
        <v>125</v>
      </c>
      <c r="L218" s="3">
        <v>82</v>
      </c>
      <c r="M218" s="46">
        <v>7.88</v>
      </c>
      <c r="N218" s="46">
        <v>7.2</v>
      </c>
      <c r="O218" s="3">
        <v>1.274</v>
      </c>
      <c r="P218" s="3">
        <v>0.92900000000000005</v>
      </c>
      <c r="Q218" s="47"/>
      <c r="R218" s="47"/>
      <c r="S218" s="47"/>
      <c r="T218" s="47"/>
      <c r="U218" s="47"/>
      <c r="V218" s="47"/>
      <c r="W218" s="29">
        <v>26493</v>
      </c>
      <c r="X218" s="4">
        <f t="shared" si="106"/>
        <v>1.3715572582315179</v>
      </c>
      <c r="Y218" s="86">
        <f t="shared" si="107"/>
        <v>0.82564102564102559</v>
      </c>
      <c r="Z218" s="87">
        <f t="shared" si="108"/>
        <v>197.708</v>
      </c>
      <c r="AA218" s="88">
        <f t="shared" si="109"/>
        <v>0.63367948717948719</v>
      </c>
      <c r="AB218" s="89">
        <f t="shared" si="110"/>
        <v>259.53199999999998</v>
      </c>
      <c r="AC218" s="88">
        <f t="shared" si="111"/>
        <v>0.83183333333333331</v>
      </c>
      <c r="AD218" s="104">
        <f t="shared" si="112"/>
        <v>3460.4266666666667</v>
      </c>
    </row>
    <row r="219" spans="1:30" x14ac:dyDescent="0.25">
      <c r="A219" s="2" t="s">
        <v>25</v>
      </c>
      <c r="B219" s="3">
        <v>20406</v>
      </c>
      <c r="C219" s="3">
        <v>658</v>
      </c>
      <c r="D219" s="3">
        <v>301</v>
      </c>
      <c r="E219" s="3">
        <v>24</v>
      </c>
      <c r="F219" s="3">
        <v>92</v>
      </c>
      <c r="G219" s="3">
        <v>514</v>
      </c>
      <c r="H219" s="3">
        <v>29</v>
      </c>
      <c r="I219" s="3">
        <v>94</v>
      </c>
      <c r="J219" s="3">
        <v>843</v>
      </c>
      <c r="K219" s="3">
        <v>85</v>
      </c>
      <c r="L219" s="3">
        <v>90</v>
      </c>
      <c r="M219" s="46">
        <v>7.75</v>
      </c>
      <c r="N219" s="46">
        <v>7.5</v>
      </c>
      <c r="O219" s="3">
        <v>1.2070000000000001</v>
      </c>
      <c r="P219" s="3">
        <v>0.97099999999999997</v>
      </c>
      <c r="Q219" s="47"/>
      <c r="R219" s="47"/>
      <c r="S219" s="47"/>
      <c r="T219" s="47"/>
      <c r="U219" s="47"/>
      <c r="V219" s="47"/>
      <c r="W219" s="29">
        <v>26566</v>
      </c>
      <c r="X219" s="4">
        <f t="shared" si="106"/>
        <v>1.3018719984318339</v>
      </c>
      <c r="Y219" s="86">
        <f t="shared" si="107"/>
        <v>0.84358974358974359</v>
      </c>
      <c r="Z219" s="87">
        <f t="shared" si="108"/>
        <v>198.05799999999999</v>
      </c>
      <c r="AA219" s="88">
        <f t="shared" si="109"/>
        <v>0.63480128205128206</v>
      </c>
      <c r="AB219" s="89">
        <f t="shared" si="110"/>
        <v>338.21199999999999</v>
      </c>
      <c r="AC219" s="88">
        <f t="shared" si="111"/>
        <v>1.0840128205128206</v>
      </c>
      <c r="AD219" s="104">
        <f t="shared" si="112"/>
        <v>4509.4933333333329</v>
      </c>
    </row>
    <row r="220" spans="1:30" x14ac:dyDescent="0.25">
      <c r="A220" s="2" t="s">
        <v>26</v>
      </c>
      <c r="B220" s="3">
        <v>19694</v>
      </c>
      <c r="C220" s="3">
        <v>656</v>
      </c>
      <c r="D220" s="3">
        <v>373</v>
      </c>
      <c r="E220" s="3">
        <v>59</v>
      </c>
      <c r="F220" s="3">
        <v>84</v>
      </c>
      <c r="G220" s="3">
        <v>441</v>
      </c>
      <c r="H220" s="3">
        <v>39</v>
      </c>
      <c r="I220" s="3">
        <v>91</v>
      </c>
      <c r="J220" s="3">
        <v>788</v>
      </c>
      <c r="K220" s="3">
        <v>135</v>
      </c>
      <c r="L220" s="3">
        <v>83</v>
      </c>
      <c r="M220" s="46">
        <v>7.83</v>
      </c>
      <c r="N220" s="46">
        <v>7.9</v>
      </c>
      <c r="O220" s="3">
        <v>1.1299999999999999</v>
      </c>
      <c r="P220" s="3">
        <v>1.222</v>
      </c>
      <c r="Q220" s="47"/>
      <c r="R220" s="47"/>
      <c r="S220" s="47"/>
      <c r="T220" s="47"/>
      <c r="U220" s="47"/>
      <c r="V220" s="47"/>
      <c r="W220" s="29">
        <v>13330</v>
      </c>
      <c r="X220" s="4">
        <f t="shared" si="106"/>
        <v>0.67685589519650657</v>
      </c>
      <c r="Y220" s="86">
        <f t="shared" si="107"/>
        <v>0.84102564102564104</v>
      </c>
      <c r="Z220" s="87">
        <f t="shared" si="108"/>
        <v>244.68799999999999</v>
      </c>
      <c r="AA220" s="88">
        <f t="shared" si="109"/>
        <v>0.78425641025641024</v>
      </c>
      <c r="AB220" s="89">
        <f t="shared" si="110"/>
        <v>289.29599999999999</v>
      </c>
      <c r="AC220" s="88">
        <f t="shared" si="111"/>
        <v>0.92723076923076919</v>
      </c>
      <c r="AD220" s="104">
        <f t="shared" si="112"/>
        <v>3857.28</v>
      </c>
    </row>
    <row r="221" spans="1:30" x14ac:dyDescent="0.25">
      <c r="A221" s="2" t="s">
        <v>27</v>
      </c>
      <c r="B221" s="3">
        <v>22463</v>
      </c>
      <c r="C221" s="3">
        <v>725</v>
      </c>
      <c r="D221" s="3">
        <v>401</v>
      </c>
      <c r="E221" s="3">
        <v>30</v>
      </c>
      <c r="F221" s="3">
        <v>93</v>
      </c>
      <c r="G221" s="3">
        <v>496</v>
      </c>
      <c r="H221" s="3">
        <v>22</v>
      </c>
      <c r="I221" s="3">
        <v>95</v>
      </c>
      <c r="J221" s="3">
        <v>821</v>
      </c>
      <c r="K221" s="3">
        <v>95</v>
      </c>
      <c r="L221" s="3">
        <v>88</v>
      </c>
      <c r="M221" s="46">
        <v>7.52</v>
      </c>
      <c r="N221" s="46">
        <v>7.8</v>
      </c>
      <c r="O221" s="3">
        <v>1.276</v>
      </c>
      <c r="P221" s="3">
        <v>1.1259999999999999</v>
      </c>
      <c r="Q221" s="47"/>
      <c r="R221" s="47"/>
      <c r="S221" s="47"/>
      <c r="T221" s="47"/>
      <c r="U221" s="47"/>
      <c r="V221" s="47"/>
      <c r="W221" s="29">
        <v>27945</v>
      </c>
      <c r="X221" s="4">
        <f t="shared" si="106"/>
        <v>1.2440457641454836</v>
      </c>
      <c r="Y221" s="86">
        <f t="shared" si="107"/>
        <v>0.92948717948717952</v>
      </c>
      <c r="Z221" s="87">
        <f t="shared" si="108"/>
        <v>290.72500000000002</v>
      </c>
      <c r="AA221" s="88">
        <f t="shared" si="109"/>
        <v>0.93181089743589751</v>
      </c>
      <c r="AB221" s="89">
        <f t="shared" si="110"/>
        <v>359.6</v>
      </c>
      <c r="AC221" s="88">
        <f t="shared" si="111"/>
        <v>1.1525641025641027</v>
      </c>
      <c r="AD221" s="104">
        <f t="shared" si="112"/>
        <v>4794.666666666667</v>
      </c>
    </row>
    <row r="222" spans="1:30" x14ac:dyDescent="0.25">
      <c r="A222" s="2" t="s">
        <v>28</v>
      </c>
      <c r="B222" s="3">
        <v>24294</v>
      </c>
      <c r="C222" s="3">
        <v>784</v>
      </c>
      <c r="D222" s="3">
        <v>399</v>
      </c>
      <c r="E222" s="3">
        <v>31</v>
      </c>
      <c r="F222" s="3">
        <v>92</v>
      </c>
      <c r="G222" s="3">
        <v>475</v>
      </c>
      <c r="H222" s="3">
        <v>29</v>
      </c>
      <c r="I222" s="3">
        <v>94</v>
      </c>
      <c r="J222" s="3">
        <v>859</v>
      </c>
      <c r="K222" s="3">
        <v>99</v>
      </c>
      <c r="L222" s="3">
        <v>89</v>
      </c>
      <c r="M222" s="46">
        <v>7.48</v>
      </c>
      <c r="N222" s="46">
        <v>7.5</v>
      </c>
      <c r="O222" s="3">
        <v>1.27</v>
      </c>
      <c r="P222" s="3">
        <v>1.042</v>
      </c>
      <c r="Q222" s="47"/>
      <c r="R222" s="47"/>
      <c r="S222" s="47"/>
      <c r="T222" s="47"/>
      <c r="U222" s="47"/>
      <c r="V222" s="47"/>
      <c r="W222" s="29">
        <v>2644</v>
      </c>
      <c r="X222" s="4">
        <f t="shared" si="106"/>
        <v>0.10883345682061414</v>
      </c>
      <c r="Y222" s="86">
        <f t="shared" si="107"/>
        <v>1.0051282051282051</v>
      </c>
      <c r="Z222" s="87">
        <f t="shared" si="108"/>
        <v>312.81599999999997</v>
      </c>
      <c r="AA222" s="88">
        <f t="shared" si="109"/>
        <v>1.0026153846153845</v>
      </c>
      <c r="AB222" s="89">
        <f t="shared" si="110"/>
        <v>372.4</v>
      </c>
      <c r="AC222" s="88">
        <f t="shared" si="111"/>
        <v>1.1935897435897436</v>
      </c>
      <c r="AD222" s="104">
        <f t="shared" si="112"/>
        <v>4965.333333333333</v>
      </c>
    </row>
    <row r="223" spans="1:30" x14ac:dyDescent="0.25">
      <c r="A223" s="2" t="s">
        <v>29</v>
      </c>
      <c r="B223" s="3">
        <v>24765</v>
      </c>
      <c r="C223" s="3">
        <v>825</v>
      </c>
      <c r="D223" s="3">
        <v>240</v>
      </c>
      <c r="E223" s="3">
        <v>31</v>
      </c>
      <c r="F223" s="3">
        <v>87</v>
      </c>
      <c r="G223" s="3">
        <v>332</v>
      </c>
      <c r="H223" s="3">
        <v>22</v>
      </c>
      <c r="I223" s="3">
        <v>93</v>
      </c>
      <c r="J223" s="3">
        <v>638</v>
      </c>
      <c r="K223" s="3">
        <v>100</v>
      </c>
      <c r="L223" s="3">
        <v>84</v>
      </c>
      <c r="M223" s="46">
        <v>7</v>
      </c>
      <c r="N223" s="46">
        <v>7</v>
      </c>
      <c r="O223" s="3">
        <v>1.458</v>
      </c>
      <c r="P223" s="3">
        <v>1.2090000000000001</v>
      </c>
      <c r="Q223" s="47"/>
      <c r="R223" s="47"/>
      <c r="S223" s="47"/>
      <c r="T223" s="47"/>
      <c r="U223" s="47"/>
      <c r="V223" s="47"/>
      <c r="W223" s="29">
        <v>26585</v>
      </c>
      <c r="X223" s="4">
        <f t="shared" si="106"/>
        <v>1.0734908136482939</v>
      </c>
      <c r="Y223" s="86">
        <f t="shared" si="107"/>
        <v>1.0576923076923077</v>
      </c>
      <c r="Z223" s="87">
        <f t="shared" si="108"/>
        <v>198</v>
      </c>
      <c r="AA223" s="88">
        <f t="shared" si="109"/>
        <v>0.63461538461538458</v>
      </c>
      <c r="AB223" s="89">
        <f t="shared" si="110"/>
        <v>273.89999999999998</v>
      </c>
      <c r="AC223" s="88">
        <f t="shared" si="111"/>
        <v>0.87788461538461526</v>
      </c>
      <c r="AD223" s="104">
        <f t="shared" si="112"/>
        <v>3652</v>
      </c>
    </row>
    <row r="224" spans="1:30" x14ac:dyDescent="0.25">
      <c r="A224" s="2" t="s">
        <v>30</v>
      </c>
      <c r="B224" s="3">
        <v>27256</v>
      </c>
      <c r="C224" s="3">
        <v>879</v>
      </c>
      <c r="D224" s="3">
        <v>221</v>
      </c>
      <c r="E224" s="3">
        <v>27</v>
      </c>
      <c r="F224" s="3">
        <v>88</v>
      </c>
      <c r="G224" s="3">
        <v>267</v>
      </c>
      <c r="H224" s="3">
        <v>22</v>
      </c>
      <c r="I224" s="3">
        <v>92</v>
      </c>
      <c r="J224" s="3">
        <v>590</v>
      </c>
      <c r="K224" s="3">
        <v>82</v>
      </c>
      <c r="L224" s="3">
        <v>86</v>
      </c>
      <c r="M224" s="46">
        <v>7.51</v>
      </c>
      <c r="N224" s="46">
        <v>7.1</v>
      </c>
      <c r="O224" s="3">
        <v>1.302</v>
      </c>
      <c r="P224" s="3">
        <v>1.1160000000000001</v>
      </c>
      <c r="Q224" s="47"/>
      <c r="R224" s="47"/>
      <c r="S224" s="47"/>
      <c r="T224" s="47"/>
      <c r="U224" s="47"/>
      <c r="V224" s="47"/>
      <c r="W224" s="29">
        <v>27001</v>
      </c>
      <c r="X224" s="4">
        <f t="shared" si="106"/>
        <v>0.99064426181391252</v>
      </c>
      <c r="Y224" s="86">
        <f t="shared" si="107"/>
        <v>1.1269230769230769</v>
      </c>
      <c r="Z224" s="87">
        <f t="shared" si="108"/>
        <v>194.25899999999999</v>
      </c>
      <c r="AA224" s="88">
        <f t="shared" si="109"/>
        <v>0.62262499999999998</v>
      </c>
      <c r="AB224" s="89">
        <f t="shared" si="110"/>
        <v>234.69300000000001</v>
      </c>
      <c r="AC224" s="88">
        <f t="shared" si="111"/>
        <v>0.75222115384615384</v>
      </c>
      <c r="AD224" s="104">
        <f t="shared" si="112"/>
        <v>3129.2400000000002</v>
      </c>
    </row>
    <row r="225" spans="1:30" x14ac:dyDescent="0.25">
      <c r="A225" s="2" t="s">
        <v>31</v>
      </c>
      <c r="B225" s="3">
        <v>22565</v>
      </c>
      <c r="C225" s="3">
        <v>778</v>
      </c>
      <c r="D225" s="3">
        <v>347</v>
      </c>
      <c r="E225" s="3">
        <v>37</v>
      </c>
      <c r="F225" s="3">
        <v>89</v>
      </c>
      <c r="G225" s="3">
        <v>304</v>
      </c>
      <c r="H225" s="3">
        <v>34</v>
      </c>
      <c r="I225" s="3">
        <v>89</v>
      </c>
      <c r="J225" s="3">
        <v>828</v>
      </c>
      <c r="K225" s="3">
        <v>114</v>
      </c>
      <c r="L225" s="3">
        <v>86</v>
      </c>
      <c r="M225" s="46">
        <v>7.62</v>
      </c>
      <c r="N225" s="46">
        <v>7.3</v>
      </c>
      <c r="O225" s="3">
        <v>2.0009999999999999</v>
      </c>
      <c r="P225" s="3">
        <v>0.9</v>
      </c>
      <c r="Q225" s="47"/>
      <c r="R225" s="47"/>
      <c r="S225" s="47"/>
      <c r="T225" s="47"/>
      <c r="U225" s="47"/>
      <c r="V225" s="47"/>
      <c r="W225" s="29">
        <v>26451</v>
      </c>
      <c r="X225" s="4">
        <f t="shared" si="106"/>
        <v>1.1722136051407046</v>
      </c>
      <c r="Y225" s="86">
        <f t="shared" si="107"/>
        <v>0.99743589743589745</v>
      </c>
      <c r="Z225" s="87">
        <f t="shared" si="108"/>
        <v>269.96600000000001</v>
      </c>
      <c r="AA225" s="88">
        <f t="shared" si="109"/>
        <v>0.86527564102564103</v>
      </c>
      <c r="AB225" s="89">
        <f t="shared" si="110"/>
        <v>236.512</v>
      </c>
      <c r="AC225" s="88">
        <f t="shared" si="111"/>
        <v>0.75805128205128203</v>
      </c>
      <c r="AD225" s="104">
        <f t="shared" si="112"/>
        <v>3153.4933333333338</v>
      </c>
    </row>
    <row r="226" spans="1:30" ht="13" thickBot="1" x14ac:dyDescent="0.3">
      <c r="A226" s="2" t="s">
        <v>32</v>
      </c>
      <c r="B226" s="3">
        <v>23943</v>
      </c>
      <c r="C226" s="3">
        <v>772</v>
      </c>
      <c r="D226" s="3">
        <v>385</v>
      </c>
      <c r="E226" s="3">
        <v>57</v>
      </c>
      <c r="F226" s="3">
        <v>85</v>
      </c>
      <c r="G226" s="3">
        <v>479</v>
      </c>
      <c r="H226" s="3">
        <v>46</v>
      </c>
      <c r="I226" s="3">
        <v>90</v>
      </c>
      <c r="J226" s="3">
        <v>1009</v>
      </c>
      <c r="K226" s="3">
        <v>170</v>
      </c>
      <c r="L226" s="3">
        <v>83</v>
      </c>
      <c r="M226" s="48">
        <v>7.48</v>
      </c>
      <c r="N226" s="48">
        <v>7.1</v>
      </c>
      <c r="O226" s="65">
        <v>1.2310000000000001</v>
      </c>
      <c r="P226" s="65">
        <v>1.036</v>
      </c>
      <c r="Q226" s="49"/>
      <c r="R226" s="49"/>
      <c r="S226" s="49"/>
      <c r="T226" s="49"/>
      <c r="U226" s="49"/>
      <c r="V226" s="49"/>
      <c r="W226" s="29">
        <v>27102</v>
      </c>
      <c r="X226" s="4">
        <f t="shared" si="106"/>
        <v>1.1319383535897758</v>
      </c>
      <c r="Y226" s="86">
        <f t="shared" si="107"/>
        <v>0.98974358974358978</v>
      </c>
      <c r="Z226" s="87">
        <f t="shared" si="108"/>
        <v>297.22000000000003</v>
      </c>
      <c r="AA226" s="88">
        <f t="shared" si="109"/>
        <v>0.95262820512820523</v>
      </c>
      <c r="AB226" s="89">
        <f t="shared" si="110"/>
        <v>369.78800000000001</v>
      </c>
      <c r="AC226" s="88">
        <f t="shared" si="111"/>
        <v>1.1852179487179488</v>
      </c>
      <c r="AD226" s="104">
        <f t="shared" si="112"/>
        <v>4930.5066666666671</v>
      </c>
    </row>
    <row r="227" spans="1:30" ht="13" thickTop="1" x14ac:dyDescent="0.25">
      <c r="A227" s="5" t="s">
        <v>80</v>
      </c>
      <c r="B227" s="35">
        <f>SUM(B215:B226)</f>
        <v>267134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50"/>
      <c r="N227" s="50"/>
      <c r="O227" s="6"/>
      <c r="P227" s="6"/>
      <c r="Q227" s="51"/>
      <c r="R227" s="51"/>
      <c r="S227" s="51"/>
      <c r="T227" s="51"/>
      <c r="U227" s="51"/>
      <c r="V227" s="51"/>
      <c r="W227" s="36">
        <f>SUM(W215:W226)</f>
        <v>280847</v>
      </c>
      <c r="X227" s="28"/>
      <c r="Y227" s="90"/>
      <c r="Z227" s="91"/>
      <c r="AA227" s="92"/>
      <c r="AB227" s="93"/>
      <c r="AC227" s="92"/>
      <c r="AD227" s="101"/>
    </row>
    <row r="228" spans="1:30" ht="13" thickBot="1" x14ac:dyDescent="0.3">
      <c r="A228" s="7" t="s">
        <v>81</v>
      </c>
      <c r="B228" s="8">
        <f>AVERAGE(B215:B226)</f>
        <v>22261.166666666668</v>
      </c>
      <c r="C228" s="8">
        <f t="shared" ref="C228:J228" si="113">AVERAGE(C215:C226)</f>
        <v>733.25</v>
      </c>
      <c r="D228" s="8">
        <f t="shared" si="113"/>
        <v>323.66666666666669</v>
      </c>
      <c r="E228" s="8">
        <f>AVERAGE(E215:E226)</f>
        <v>41.25</v>
      </c>
      <c r="F228" s="8">
        <f>AVERAGE(F215:F226)</f>
        <v>86.916666666666671</v>
      </c>
      <c r="G228" s="8">
        <f>AVERAGE(G215:G226)</f>
        <v>399.33333333333331</v>
      </c>
      <c r="H228" s="8">
        <f>AVERAGE(H215:H226)</f>
        <v>33.583333333333336</v>
      </c>
      <c r="I228" s="8">
        <f>AVERAGE(I215:I226)</f>
        <v>91.166666666666671</v>
      </c>
      <c r="J228" s="8">
        <f t="shared" si="113"/>
        <v>809.91666666666663</v>
      </c>
      <c r="K228" s="8">
        <f>AVERAGE(K215:K226)</f>
        <v>123.75</v>
      </c>
      <c r="L228" s="8">
        <f>AVERAGE(L215:L226)</f>
        <v>84.666666666666671</v>
      </c>
      <c r="M228" s="52">
        <f t="shared" ref="M228:X228" si="114">AVERAGE(M215:M226)</f>
        <v>7.6958333333333355</v>
      </c>
      <c r="N228" s="52">
        <f t="shared" si="114"/>
        <v>7.4333333333333309</v>
      </c>
      <c r="O228" s="8">
        <f t="shared" si="114"/>
        <v>1.3369166666666665</v>
      </c>
      <c r="P228" s="8">
        <f t="shared" si="114"/>
        <v>1.0482499999999999</v>
      </c>
      <c r="Q228" s="53"/>
      <c r="R228" s="53"/>
      <c r="S228" s="53"/>
      <c r="T228" s="53"/>
      <c r="U228" s="53"/>
      <c r="V228" s="53"/>
      <c r="W228" s="27">
        <f t="shared" si="114"/>
        <v>23403.916666666668</v>
      </c>
      <c r="X228" s="23">
        <f t="shared" si="114"/>
        <v>1.0666361892132641</v>
      </c>
      <c r="Y228" s="94">
        <f t="shared" ref="Y228" si="115">C228/$C$2</f>
        <v>0.94006410256410255</v>
      </c>
      <c r="Z228" s="95">
        <f t="shared" ref="Z228" si="116">(C228*D228)/1000</f>
        <v>237.32858333333334</v>
      </c>
      <c r="AA228" s="96">
        <f t="shared" si="109"/>
        <v>0.76066853632478637</v>
      </c>
      <c r="AB228" s="97">
        <f t="shared" ref="AB228" si="117">(G228*C228)/1000</f>
        <v>292.81116666666662</v>
      </c>
      <c r="AC228" s="96">
        <f t="shared" si="111"/>
        <v>0.93849732905982897</v>
      </c>
      <c r="AD228" s="102">
        <f>AVERAGE(AD215:AD226)</f>
        <v>3861.2344444444443</v>
      </c>
    </row>
    <row r="229" spans="1:30" ht="13" thickTop="1" x14ac:dyDescent="0.25"/>
    <row r="230" spans="1:30" ht="13" thickBot="1" x14ac:dyDescent="0.3"/>
    <row r="231" spans="1:30" ht="13.5" thickTop="1" x14ac:dyDescent="0.3">
      <c r="A231" s="18" t="s">
        <v>5</v>
      </c>
      <c r="B231" s="19" t="s">
        <v>6</v>
      </c>
      <c r="C231" s="19" t="s">
        <v>6</v>
      </c>
      <c r="D231" s="19" t="s">
        <v>7</v>
      </c>
      <c r="E231" s="19" t="s">
        <v>8</v>
      </c>
      <c r="F231" s="30" t="s">
        <v>2</v>
      </c>
      <c r="G231" s="19" t="s">
        <v>9</v>
      </c>
      <c r="H231" s="19" t="s">
        <v>10</v>
      </c>
      <c r="I231" s="30" t="s">
        <v>3</v>
      </c>
      <c r="J231" s="19" t="s">
        <v>11</v>
      </c>
      <c r="K231" s="19" t="s">
        <v>12</v>
      </c>
      <c r="L231" s="30" t="s">
        <v>13</v>
      </c>
      <c r="M231" s="32" t="s">
        <v>46</v>
      </c>
      <c r="N231" s="32" t="s">
        <v>47</v>
      </c>
      <c r="O231" s="62" t="s">
        <v>48</v>
      </c>
      <c r="P231" s="62" t="s">
        <v>49</v>
      </c>
      <c r="Q231" s="39"/>
      <c r="R231" s="39"/>
      <c r="S231" s="39"/>
      <c r="T231" s="39"/>
      <c r="U231" s="39"/>
      <c r="V231" s="39"/>
      <c r="W231" s="24" t="s">
        <v>38</v>
      </c>
      <c r="X231" s="20" t="s">
        <v>14</v>
      </c>
      <c r="Y231" s="78" t="s">
        <v>50</v>
      </c>
      <c r="Z231" s="79" t="s">
        <v>51</v>
      </c>
      <c r="AA231" s="80" t="s">
        <v>52</v>
      </c>
      <c r="AB231" s="81" t="s">
        <v>50</v>
      </c>
      <c r="AC231" s="80" t="s">
        <v>50</v>
      </c>
      <c r="AD231" s="78" t="s">
        <v>131</v>
      </c>
    </row>
    <row r="232" spans="1:30" ht="13" thickBot="1" x14ac:dyDescent="0.3">
      <c r="A232" s="15" t="s">
        <v>82</v>
      </c>
      <c r="B232" s="16" t="s">
        <v>16</v>
      </c>
      <c r="C232" s="17" t="s">
        <v>17</v>
      </c>
      <c r="D232" s="16" t="s">
        <v>18</v>
      </c>
      <c r="E232" s="16" t="s">
        <v>18</v>
      </c>
      <c r="F232" s="31" t="s">
        <v>54</v>
      </c>
      <c r="G232" s="16" t="s">
        <v>18</v>
      </c>
      <c r="H232" s="16" t="s">
        <v>18</v>
      </c>
      <c r="I232" s="31" t="s">
        <v>54</v>
      </c>
      <c r="J232" s="16" t="s">
        <v>18</v>
      </c>
      <c r="K232" s="16" t="s">
        <v>18</v>
      </c>
      <c r="L232" s="31" t="s">
        <v>54</v>
      </c>
      <c r="M232" s="33"/>
      <c r="N232" s="33"/>
      <c r="O232" s="63"/>
      <c r="P232" s="63"/>
      <c r="Q232" s="40"/>
      <c r="R232" s="40"/>
      <c r="S232" s="40"/>
      <c r="T232" s="40"/>
      <c r="U232" s="40"/>
      <c r="V232" s="40"/>
      <c r="W232" s="25" t="s">
        <v>40</v>
      </c>
      <c r="X232" s="17" t="s">
        <v>20</v>
      </c>
      <c r="Y232" s="82" t="s">
        <v>6</v>
      </c>
      <c r="Z232" s="83" t="s">
        <v>55</v>
      </c>
      <c r="AA232" s="84" t="s">
        <v>56</v>
      </c>
      <c r="AB232" s="85" t="s">
        <v>57</v>
      </c>
      <c r="AC232" s="84" t="s">
        <v>58</v>
      </c>
      <c r="AD232" s="103" t="s">
        <v>132</v>
      </c>
    </row>
    <row r="233" spans="1:30" ht="13" thickTop="1" x14ac:dyDescent="0.25">
      <c r="A233" s="2" t="s">
        <v>21</v>
      </c>
      <c r="B233" s="3">
        <v>24225</v>
      </c>
      <c r="C233" s="3">
        <v>781</v>
      </c>
      <c r="D233" s="3">
        <v>348</v>
      </c>
      <c r="E233" s="3">
        <v>63</v>
      </c>
      <c r="F233" s="3">
        <v>82</v>
      </c>
      <c r="G233" s="3">
        <v>595</v>
      </c>
      <c r="H233" s="3">
        <v>68</v>
      </c>
      <c r="I233" s="3">
        <v>89</v>
      </c>
      <c r="J233" s="3">
        <v>1028</v>
      </c>
      <c r="K233" s="3">
        <v>167</v>
      </c>
      <c r="L233" s="3">
        <v>84</v>
      </c>
      <c r="M233" s="44">
        <v>7.43</v>
      </c>
      <c r="N233" s="44">
        <v>7.3</v>
      </c>
      <c r="O233" s="64">
        <v>1.3360000000000001</v>
      </c>
      <c r="P233" s="64">
        <v>1.2110000000000001</v>
      </c>
      <c r="Q233" s="45"/>
      <c r="R233" s="45"/>
      <c r="S233" s="45"/>
      <c r="T233" s="45"/>
      <c r="U233" s="45"/>
      <c r="V233" s="45"/>
      <c r="W233" s="29">
        <v>27176</v>
      </c>
      <c r="X233" s="4">
        <f t="shared" ref="X233:X244" si="118">W233/B233</f>
        <v>1.1218163054695562</v>
      </c>
      <c r="Y233" s="86">
        <f>C233/$C$2</f>
        <v>1.0012820512820513</v>
      </c>
      <c r="Z233" s="87">
        <f>(C233*D233)/1000</f>
        <v>271.78800000000001</v>
      </c>
      <c r="AA233" s="88">
        <f>(Z233)/$E$3</f>
        <v>0.87111538461538462</v>
      </c>
      <c r="AB233" s="89">
        <f>(G233*C233)/1000</f>
        <v>464.69499999999999</v>
      </c>
      <c r="AC233" s="88">
        <f>(AB233)/$G$3</f>
        <v>1.4894070512820512</v>
      </c>
      <c r="AD233" s="104">
        <f>(0.8*C233*G233)/60</f>
        <v>6195.9333333333343</v>
      </c>
    </row>
    <row r="234" spans="1:30" x14ac:dyDescent="0.25">
      <c r="A234" s="2" t="s">
        <v>22</v>
      </c>
      <c r="B234" s="3">
        <v>20493</v>
      </c>
      <c r="C234" s="3">
        <v>732</v>
      </c>
      <c r="D234" s="3">
        <v>230</v>
      </c>
      <c r="E234" s="3">
        <v>66</v>
      </c>
      <c r="F234" s="3">
        <v>71</v>
      </c>
      <c r="G234" s="3">
        <v>332</v>
      </c>
      <c r="H234" s="3">
        <v>51</v>
      </c>
      <c r="I234" s="3">
        <v>85</v>
      </c>
      <c r="J234" s="3">
        <v>778</v>
      </c>
      <c r="K234" s="3">
        <v>165</v>
      </c>
      <c r="L234" s="3">
        <v>79</v>
      </c>
      <c r="M234" s="46">
        <v>8.0500000000000007</v>
      </c>
      <c r="N234" s="46">
        <v>7.5</v>
      </c>
      <c r="O234" s="3">
        <v>1.333</v>
      </c>
      <c r="P234" s="3">
        <v>1.0580000000000001</v>
      </c>
      <c r="Q234" s="47"/>
      <c r="R234" s="47"/>
      <c r="S234" s="47"/>
      <c r="T234" s="47"/>
      <c r="U234" s="47"/>
      <c r="V234" s="47"/>
      <c r="W234" s="29">
        <v>24277</v>
      </c>
      <c r="X234" s="4">
        <f t="shared" si="118"/>
        <v>1.1846484165324744</v>
      </c>
      <c r="Y234" s="86">
        <f t="shared" ref="Y234:Y244" si="119">C234/$C$2</f>
        <v>0.93846153846153846</v>
      </c>
      <c r="Z234" s="87">
        <f t="shared" ref="Z234:Z244" si="120">(C234*D234)/1000</f>
        <v>168.36</v>
      </c>
      <c r="AA234" s="88">
        <f t="shared" ref="AA234:AA246" si="121">(Z234)/$E$3</f>
        <v>0.53961538461538461</v>
      </c>
      <c r="AB234" s="89">
        <f t="shared" ref="AB234:AB244" si="122">(G234*C234)/1000</f>
        <v>243.024</v>
      </c>
      <c r="AC234" s="88">
        <f t="shared" ref="AC234:AC246" si="123">(AB234)/$G$3</f>
        <v>0.77892307692307694</v>
      </c>
      <c r="AD234" s="104">
        <f t="shared" ref="AD234:AD244" si="124">(0.8*C234*G234)/60</f>
        <v>3240.32</v>
      </c>
    </row>
    <row r="235" spans="1:30" x14ac:dyDescent="0.25">
      <c r="A235" s="2" t="s">
        <v>23</v>
      </c>
      <c r="B235" s="3">
        <v>31949</v>
      </c>
      <c r="C235" s="3">
        <v>1031</v>
      </c>
      <c r="D235" s="3">
        <v>297</v>
      </c>
      <c r="E235" s="3">
        <v>34</v>
      </c>
      <c r="F235" s="3">
        <v>89</v>
      </c>
      <c r="G235" s="3">
        <v>289</v>
      </c>
      <c r="H235" s="3">
        <v>24</v>
      </c>
      <c r="I235" s="3">
        <v>92</v>
      </c>
      <c r="J235" s="3">
        <v>599</v>
      </c>
      <c r="K235" s="3">
        <v>85</v>
      </c>
      <c r="L235" s="3">
        <v>86</v>
      </c>
      <c r="M235" s="46">
        <v>7.78</v>
      </c>
      <c r="N235" s="46">
        <v>7.2</v>
      </c>
      <c r="O235" s="3">
        <v>1.0529999999999999</v>
      </c>
      <c r="P235" s="3">
        <v>0.97599999999999998</v>
      </c>
      <c r="Q235" s="47"/>
      <c r="R235" s="47"/>
      <c r="S235" s="47"/>
      <c r="T235" s="47"/>
      <c r="U235" s="47"/>
      <c r="V235" s="47"/>
      <c r="W235" s="29">
        <v>27080</v>
      </c>
      <c r="X235" s="4">
        <f t="shared" si="118"/>
        <v>0.84760086387680367</v>
      </c>
      <c r="Y235" s="86">
        <f t="shared" si="119"/>
        <v>1.3217948717948718</v>
      </c>
      <c r="Z235" s="87">
        <f t="shared" si="120"/>
        <v>306.20699999999999</v>
      </c>
      <c r="AA235" s="88">
        <f t="shared" si="121"/>
        <v>0.98143269230769226</v>
      </c>
      <c r="AB235" s="89">
        <f t="shared" si="122"/>
        <v>297.959</v>
      </c>
      <c r="AC235" s="88">
        <f t="shared" si="123"/>
        <v>0.9549967948717949</v>
      </c>
      <c r="AD235" s="104">
        <f t="shared" si="124"/>
        <v>3972.7866666666669</v>
      </c>
    </row>
    <row r="236" spans="1:30" x14ac:dyDescent="0.25">
      <c r="A236" s="2" t="s">
        <v>24</v>
      </c>
      <c r="B236" s="3">
        <v>27255</v>
      </c>
      <c r="C236" s="3">
        <v>909</v>
      </c>
      <c r="D236" s="3">
        <v>208</v>
      </c>
      <c r="E236" s="3">
        <v>24</v>
      </c>
      <c r="F236" s="3">
        <v>89</v>
      </c>
      <c r="G236" s="3">
        <v>342</v>
      </c>
      <c r="H236" s="3">
        <v>22</v>
      </c>
      <c r="I236" s="3">
        <v>94</v>
      </c>
      <c r="J236" s="3">
        <v>720</v>
      </c>
      <c r="K236" s="3">
        <v>75</v>
      </c>
      <c r="L236" s="3">
        <v>90</v>
      </c>
      <c r="M236" s="46">
        <v>7.71</v>
      </c>
      <c r="N236" s="46">
        <v>7.5</v>
      </c>
      <c r="O236" s="3">
        <v>1.163</v>
      </c>
      <c r="P236" s="3">
        <v>0.996</v>
      </c>
      <c r="Q236" s="47"/>
      <c r="R236" s="47"/>
      <c r="S236" s="47"/>
      <c r="T236" s="47"/>
      <c r="U236" s="47"/>
      <c r="V236" s="47"/>
      <c r="W236" s="29">
        <v>27255</v>
      </c>
      <c r="X236" s="4">
        <f t="shared" si="118"/>
        <v>1</v>
      </c>
      <c r="Y236" s="86">
        <f t="shared" si="119"/>
        <v>1.1653846153846155</v>
      </c>
      <c r="Z236" s="87">
        <f t="shared" si="120"/>
        <v>189.072</v>
      </c>
      <c r="AA236" s="88">
        <f t="shared" si="121"/>
        <v>0.60599999999999998</v>
      </c>
      <c r="AB236" s="89">
        <f t="shared" si="122"/>
        <v>310.87799999999999</v>
      </c>
      <c r="AC236" s="88">
        <f t="shared" si="123"/>
        <v>0.99640384615384614</v>
      </c>
      <c r="AD236" s="104">
        <f t="shared" si="124"/>
        <v>4145.04</v>
      </c>
    </row>
    <row r="237" spans="1:30" x14ac:dyDescent="0.25">
      <c r="A237" s="2" t="s">
        <v>25</v>
      </c>
      <c r="B237" s="3">
        <v>25657</v>
      </c>
      <c r="C237" s="3">
        <v>828</v>
      </c>
      <c r="D237" s="3">
        <v>209</v>
      </c>
      <c r="E237" s="3">
        <v>35</v>
      </c>
      <c r="F237" s="3">
        <v>83</v>
      </c>
      <c r="G237" s="3">
        <v>270</v>
      </c>
      <c r="H237" s="3">
        <v>26</v>
      </c>
      <c r="I237" s="3">
        <v>90</v>
      </c>
      <c r="J237" s="3">
        <v>522</v>
      </c>
      <c r="K237" s="3">
        <v>100</v>
      </c>
      <c r="L237" s="3">
        <v>81</v>
      </c>
      <c r="M237" s="46">
        <v>7.57</v>
      </c>
      <c r="N237" s="46">
        <v>7.6</v>
      </c>
      <c r="O237" s="3">
        <v>1.216</v>
      </c>
      <c r="P237" s="3">
        <v>1.085</v>
      </c>
      <c r="Q237" s="47"/>
      <c r="R237" s="47"/>
      <c r="S237" s="47"/>
      <c r="T237" s="47"/>
      <c r="U237" s="47"/>
      <c r="V237" s="47"/>
      <c r="W237" s="29">
        <v>25657</v>
      </c>
      <c r="X237" s="4">
        <f t="shared" si="118"/>
        <v>1</v>
      </c>
      <c r="Y237" s="86">
        <f t="shared" si="119"/>
        <v>1.0615384615384615</v>
      </c>
      <c r="Z237" s="87">
        <f t="shared" si="120"/>
        <v>173.05199999999999</v>
      </c>
      <c r="AA237" s="88">
        <f t="shared" si="121"/>
        <v>0.55465384615384616</v>
      </c>
      <c r="AB237" s="89">
        <f t="shared" si="122"/>
        <v>223.56</v>
      </c>
      <c r="AC237" s="88">
        <f t="shared" si="123"/>
        <v>0.71653846153846157</v>
      </c>
      <c r="AD237" s="104">
        <f t="shared" si="124"/>
        <v>2980.8000000000006</v>
      </c>
    </row>
    <row r="238" spans="1:30" x14ac:dyDescent="0.25">
      <c r="A238" s="2" t="s">
        <v>26</v>
      </c>
      <c r="B238" s="3">
        <v>23739</v>
      </c>
      <c r="C238" s="3">
        <v>791</v>
      </c>
      <c r="D238" s="3">
        <v>437</v>
      </c>
      <c r="E238" s="3">
        <v>33</v>
      </c>
      <c r="F238" s="3">
        <v>92</v>
      </c>
      <c r="G238" s="3">
        <v>305</v>
      </c>
      <c r="H238" s="3">
        <v>30</v>
      </c>
      <c r="I238" s="3">
        <v>90</v>
      </c>
      <c r="J238" s="3">
        <v>778</v>
      </c>
      <c r="K238" s="3">
        <v>102</v>
      </c>
      <c r="L238" s="3">
        <v>87</v>
      </c>
      <c r="M238" s="46">
        <v>7.95</v>
      </c>
      <c r="N238" s="46">
        <v>7.6</v>
      </c>
      <c r="O238" s="3">
        <v>1.544</v>
      </c>
      <c r="P238" s="3">
        <v>1.2130000000000001</v>
      </c>
      <c r="Q238" s="47"/>
      <c r="R238" s="47"/>
      <c r="S238" s="47"/>
      <c r="T238" s="47"/>
      <c r="U238" s="47"/>
      <c r="V238" s="47"/>
      <c r="W238" s="29">
        <v>24677</v>
      </c>
      <c r="X238" s="4">
        <f t="shared" si="118"/>
        <v>1.0395130376174229</v>
      </c>
      <c r="Y238" s="86">
        <f t="shared" si="119"/>
        <v>1.0141025641025641</v>
      </c>
      <c r="Z238" s="87">
        <f t="shared" si="120"/>
        <v>345.66699999999997</v>
      </c>
      <c r="AA238" s="88">
        <f t="shared" si="121"/>
        <v>1.1079070512820512</v>
      </c>
      <c r="AB238" s="89">
        <f t="shared" si="122"/>
        <v>241.255</v>
      </c>
      <c r="AC238" s="88">
        <f t="shared" si="123"/>
        <v>0.77325320512820517</v>
      </c>
      <c r="AD238" s="104">
        <f t="shared" si="124"/>
        <v>3216.733333333334</v>
      </c>
    </row>
    <row r="239" spans="1:30" x14ac:dyDescent="0.25">
      <c r="A239" s="2" t="s">
        <v>27</v>
      </c>
      <c r="B239" s="3">
        <v>17432</v>
      </c>
      <c r="C239" s="3">
        <v>562</v>
      </c>
      <c r="D239" s="3">
        <v>240</v>
      </c>
      <c r="E239" s="3">
        <v>42</v>
      </c>
      <c r="F239" s="3">
        <v>82</v>
      </c>
      <c r="G239" s="3">
        <v>401</v>
      </c>
      <c r="H239" s="3">
        <v>25</v>
      </c>
      <c r="I239" s="3">
        <v>94</v>
      </c>
      <c r="J239" s="3">
        <v>613</v>
      </c>
      <c r="K239" s="3">
        <v>117</v>
      </c>
      <c r="L239" s="3">
        <v>81</v>
      </c>
      <c r="M239" s="46">
        <v>8.2100000000000009</v>
      </c>
      <c r="N239" s="46">
        <v>7.8</v>
      </c>
      <c r="O239" s="3">
        <v>1.35</v>
      </c>
      <c r="P239" s="3">
        <v>1.2290000000000001</v>
      </c>
      <c r="Q239" s="47"/>
      <c r="R239" s="47"/>
      <c r="S239" s="47"/>
      <c r="T239" s="47"/>
      <c r="U239" s="47"/>
      <c r="V239" s="47"/>
      <c r="W239" s="29">
        <v>26022</v>
      </c>
      <c r="X239" s="4">
        <f t="shared" si="118"/>
        <v>1.4927719137218909</v>
      </c>
      <c r="Y239" s="86">
        <f t="shared" si="119"/>
        <v>0.72051282051282051</v>
      </c>
      <c r="Z239" s="87">
        <f t="shared" si="120"/>
        <v>134.88</v>
      </c>
      <c r="AA239" s="88">
        <f t="shared" si="121"/>
        <v>0.43230769230769228</v>
      </c>
      <c r="AB239" s="89">
        <f t="shared" si="122"/>
        <v>225.36199999999999</v>
      </c>
      <c r="AC239" s="88">
        <f t="shared" si="123"/>
        <v>0.72231410256410256</v>
      </c>
      <c r="AD239" s="104">
        <f t="shared" si="124"/>
        <v>3004.8266666666668</v>
      </c>
    </row>
    <row r="240" spans="1:30" x14ac:dyDescent="0.25">
      <c r="A240" s="2" t="s">
        <v>28</v>
      </c>
      <c r="B240" s="3">
        <v>16028</v>
      </c>
      <c r="C240" s="3">
        <v>517</v>
      </c>
      <c r="D240" s="3">
        <v>264</v>
      </c>
      <c r="E240" s="3">
        <v>40</v>
      </c>
      <c r="F240" s="3">
        <v>85</v>
      </c>
      <c r="G240" s="3">
        <v>276</v>
      </c>
      <c r="H240" s="3">
        <v>29</v>
      </c>
      <c r="I240" s="3">
        <v>90</v>
      </c>
      <c r="J240" s="3">
        <v>672</v>
      </c>
      <c r="K240" s="3">
        <v>111</v>
      </c>
      <c r="L240" s="3">
        <v>84</v>
      </c>
      <c r="M240" s="46">
        <v>7.85</v>
      </c>
      <c r="N240" s="46">
        <v>7.9</v>
      </c>
      <c r="O240" s="3">
        <v>1.4430000000000001</v>
      </c>
      <c r="P240" s="3">
        <v>1.1679999999999999</v>
      </c>
      <c r="Q240" s="47"/>
      <c r="R240" s="47"/>
      <c r="S240" s="47"/>
      <c r="T240" s="47"/>
      <c r="U240" s="47"/>
      <c r="V240" s="47"/>
      <c r="W240" s="29">
        <v>22100</v>
      </c>
      <c r="X240" s="4">
        <f t="shared" si="118"/>
        <v>1.3788370351884203</v>
      </c>
      <c r="Y240" s="86">
        <f t="shared" si="119"/>
        <v>0.6628205128205128</v>
      </c>
      <c r="Z240" s="87">
        <f t="shared" si="120"/>
        <v>136.488</v>
      </c>
      <c r="AA240" s="88">
        <f t="shared" si="121"/>
        <v>0.43746153846153846</v>
      </c>
      <c r="AB240" s="89">
        <f t="shared" si="122"/>
        <v>142.69200000000001</v>
      </c>
      <c r="AC240" s="88">
        <f t="shared" si="123"/>
        <v>0.45734615384615385</v>
      </c>
      <c r="AD240" s="104">
        <f t="shared" si="124"/>
        <v>1902.5600000000002</v>
      </c>
    </row>
    <row r="241" spans="1:30" x14ac:dyDescent="0.25">
      <c r="A241" s="2" t="s">
        <v>29</v>
      </c>
      <c r="B241" s="3">
        <v>15653</v>
      </c>
      <c r="C241" s="3">
        <v>522</v>
      </c>
      <c r="D241" s="3">
        <v>376</v>
      </c>
      <c r="E241" s="3">
        <v>41</v>
      </c>
      <c r="F241" s="3">
        <v>89</v>
      </c>
      <c r="G241" s="3">
        <v>314</v>
      </c>
      <c r="H241" s="3">
        <v>24</v>
      </c>
      <c r="I241" s="3">
        <v>92</v>
      </c>
      <c r="J241" s="3">
        <v>854</v>
      </c>
      <c r="K241" s="3">
        <v>92</v>
      </c>
      <c r="L241" s="3">
        <v>89</v>
      </c>
      <c r="M241" s="46">
        <v>7.9</v>
      </c>
      <c r="N241" s="46">
        <v>7.6</v>
      </c>
      <c r="O241" s="3">
        <v>1.5389999999999999</v>
      </c>
      <c r="P241" s="3">
        <v>1.1259999999999999</v>
      </c>
      <c r="Q241" s="47"/>
      <c r="R241" s="47"/>
      <c r="S241" s="47"/>
      <c r="T241" s="47"/>
      <c r="U241" s="47"/>
      <c r="V241" s="47"/>
      <c r="W241" s="29">
        <v>19733</v>
      </c>
      <c r="X241" s="4">
        <f t="shared" si="118"/>
        <v>1.2606529099853063</v>
      </c>
      <c r="Y241" s="86">
        <f t="shared" si="119"/>
        <v>0.66923076923076918</v>
      </c>
      <c r="Z241" s="87">
        <f t="shared" si="120"/>
        <v>196.27199999999999</v>
      </c>
      <c r="AA241" s="88">
        <f t="shared" si="121"/>
        <v>0.62907692307692309</v>
      </c>
      <c r="AB241" s="89">
        <f t="shared" si="122"/>
        <v>163.90799999999999</v>
      </c>
      <c r="AC241" s="88">
        <f t="shared" si="123"/>
        <v>0.5253461538461538</v>
      </c>
      <c r="AD241" s="104">
        <f t="shared" si="124"/>
        <v>2185.44</v>
      </c>
    </row>
    <row r="242" spans="1:30" x14ac:dyDescent="0.25">
      <c r="A242" s="2" t="s">
        <v>30</v>
      </c>
      <c r="B242" s="3">
        <v>17635</v>
      </c>
      <c r="C242" s="3">
        <v>569</v>
      </c>
      <c r="D242" s="3">
        <v>405</v>
      </c>
      <c r="E242" s="3">
        <v>35</v>
      </c>
      <c r="F242" s="3">
        <v>91</v>
      </c>
      <c r="G242" s="3">
        <v>347</v>
      </c>
      <c r="H242" s="3">
        <v>25</v>
      </c>
      <c r="I242" s="3">
        <v>93</v>
      </c>
      <c r="J242" s="3">
        <v>945</v>
      </c>
      <c r="K242" s="3">
        <v>103</v>
      </c>
      <c r="L242" s="3">
        <v>89</v>
      </c>
      <c r="M242" s="46">
        <v>7.57</v>
      </c>
      <c r="N242" s="46">
        <v>7.5</v>
      </c>
      <c r="O242" s="3">
        <v>1.669</v>
      </c>
      <c r="P242" s="3">
        <v>1.2290000000000001</v>
      </c>
      <c r="Q242" s="47"/>
      <c r="R242" s="47"/>
      <c r="S242" s="47"/>
      <c r="T242" s="47"/>
      <c r="U242" s="47"/>
      <c r="V242" s="47"/>
      <c r="W242" s="29">
        <v>20709</v>
      </c>
      <c r="X242" s="4">
        <f t="shared" si="118"/>
        <v>1.1743124468386732</v>
      </c>
      <c r="Y242" s="86">
        <f t="shared" si="119"/>
        <v>0.72948717948717945</v>
      </c>
      <c r="Z242" s="87">
        <f t="shared" si="120"/>
        <v>230.44499999999999</v>
      </c>
      <c r="AA242" s="88">
        <f t="shared" si="121"/>
        <v>0.73860576923076926</v>
      </c>
      <c r="AB242" s="89">
        <f t="shared" si="122"/>
        <v>197.44300000000001</v>
      </c>
      <c r="AC242" s="88">
        <f t="shared" si="123"/>
        <v>0.63283012820512829</v>
      </c>
      <c r="AD242" s="104">
        <f t="shared" si="124"/>
        <v>2632.5733333333337</v>
      </c>
    </row>
    <row r="243" spans="1:30" x14ac:dyDescent="0.25">
      <c r="A243" s="2" t="s">
        <v>31</v>
      </c>
      <c r="B243" s="3">
        <v>23685</v>
      </c>
      <c r="C243" s="3">
        <v>790</v>
      </c>
      <c r="D243" s="3">
        <v>277</v>
      </c>
      <c r="E243" s="3">
        <v>52</v>
      </c>
      <c r="F243" s="3">
        <v>81</v>
      </c>
      <c r="G243" s="3">
        <v>351</v>
      </c>
      <c r="H243" s="3">
        <v>35</v>
      </c>
      <c r="I243" s="3">
        <v>90</v>
      </c>
      <c r="J243" s="3">
        <v>760</v>
      </c>
      <c r="K243" s="3">
        <v>107</v>
      </c>
      <c r="L243" s="3">
        <v>86</v>
      </c>
      <c r="M243" s="46">
        <v>8.09</v>
      </c>
      <c r="N243" s="46">
        <v>7.4</v>
      </c>
      <c r="O243" s="3">
        <v>1.488</v>
      </c>
      <c r="P243" s="3">
        <v>1.0089999999999999</v>
      </c>
      <c r="Q243" s="47"/>
      <c r="R243" s="47"/>
      <c r="S243" s="47"/>
      <c r="T243" s="47"/>
      <c r="U243" s="47"/>
      <c r="V243" s="47"/>
      <c r="W243" s="29">
        <v>23849</v>
      </c>
      <c r="X243" s="4">
        <f t="shared" si="118"/>
        <v>1.0069242136373231</v>
      </c>
      <c r="Y243" s="86">
        <f t="shared" si="119"/>
        <v>1.0128205128205128</v>
      </c>
      <c r="Z243" s="87">
        <f t="shared" si="120"/>
        <v>218.83</v>
      </c>
      <c r="AA243" s="88">
        <f t="shared" si="121"/>
        <v>0.70137820512820515</v>
      </c>
      <c r="AB243" s="89">
        <f t="shared" si="122"/>
        <v>277.29000000000002</v>
      </c>
      <c r="AC243" s="88">
        <f t="shared" si="123"/>
        <v>0.88875000000000004</v>
      </c>
      <c r="AD243" s="104">
        <f t="shared" si="124"/>
        <v>3697.2</v>
      </c>
    </row>
    <row r="244" spans="1:30" ht="13" thickBot="1" x14ac:dyDescent="0.3">
      <c r="A244" s="2" t="s">
        <v>32</v>
      </c>
      <c r="B244" s="3">
        <v>18179</v>
      </c>
      <c r="C244" s="3">
        <v>586</v>
      </c>
      <c r="D244" s="3">
        <v>393</v>
      </c>
      <c r="E244" s="3">
        <v>68</v>
      </c>
      <c r="F244" s="3">
        <v>83</v>
      </c>
      <c r="G244" s="3">
        <v>443</v>
      </c>
      <c r="H244" s="3">
        <v>55</v>
      </c>
      <c r="I244" s="3">
        <v>88</v>
      </c>
      <c r="J244" s="3">
        <v>945</v>
      </c>
      <c r="K244" s="3">
        <v>128</v>
      </c>
      <c r="L244" s="3">
        <v>86</v>
      </c>
      <c r="M244" s="48">
        <v>8.4499999999999993</v>
      </c>
      <c r="N244" s="48">
        <v>7.4</v>
      </c>
      <c r="O244" s="65">
        <v>1.4790000000000001</v>
      </c>
      <c r="P244" s="65">
        <v>1.165</v>
      </c>
      <c r="Q244" s="49"/>
      <c r="R244" s="49"/>
      <c r="S244" s="49"/>
      <c r="T244" s="49"/>
      <c r="U244" s="49"/>
      <c r="V244" s="49"/>
      <c r="W244" s="29">
        <v>26235</v>
      </c>
      <c r="X244" s="4">
        <f t="shared" si="118"/>
        <v>1.4431486880466473</v>
      </c>
      <c r="Y244" s="86">
        <f t="shared" si="119"/>
        <v>0.75128205128205128</v>
      </c>
      <c r="Z244" s="87">
        <f t="shared" si="120"/>
        <v>230.298</v>
      </c>
      <c r="AA244" s="88">
        <f t="shared" si="121"/>
        <v>0.73813461538461544</v>
      </c>
      <c r="AB244" s="89">
        <f t="shared" si="122"/>
        <v>259.59800000000001</v>
      </c>
      <c r="AC244" s="88">
        <f t="shared" si="123"/>
        <v>0.83204487179487185</v>
      </c>
      <c r="AD244" s="104">
        <f t="shared" si="124"/>
        <v>3461.3066666666664</v>
      </c>
    </row>
    <row r="245" spans="1:30" ht="13" thickTop="1" x14ac:dyDescent="0.25">
      <c r="A245" s="5" t="s">
        <v>83</v>
      </c>
      <c r="B245" s="35">
        <f>SUM(B233:B244)</f>
        <v>261930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50"/>
      <c r="N245" s="50"/>
      <c r="O245" s="6"/>
      <c r="P245" s="6"/>
      <c r="Q245" s="51"/>
      <c r="R245" s="51"/>
      <c r="S245" s="51"/>
      <c r="T245" s="51"/>
      <c r="U245" s="51"/>
      <c r="V245" s="51"/>
      <c r="W245" s="36">
        <f>SUM(W233:W244)</f>
        <v>294770</v>
      </c>
      <c r="X245" s="28"/>
      <c r="Y245" s="90"/>
      <c r="Z245" s="91"/>
      <c r="AA245" s="92"/>
      <c r="AB245" s="93"/>
      <c r="AC245" s="92"/>
      <c r="AD245" s="101"/>
    </row>
    <row r="246" spans="1:30" ht="13" thickBot="1" x14ac:dyDescent="0.3">
      <c r="A246" s="7" t="s">
        <v>84</v>
      </c>
      <c r="B246" s="8">
        <f>AVERAGE(B233:B244)</f>
        <v>21827.5</v>
      </c>
      <c r="C246" s="8">
        <f t="shared" ref="C246:J246" si="125">AVERAGE(C233:C244)</f>
        <v>718.16666666666663</v>
      </c>
      <c r="D246" s="8">
        <f t="shared" si="125"/>
        <v>307</v>
      </c>
      <c r="E246" s="8">
        <f>AVERAGE(E233:E244)</f>
        <v>44.416666666666664</v>
      </c>
      <c r="F246" s="8">
        <f>AVERAGE(F233:F244)</f>
        <v>84.75</v>
      </c>
      <c r="G246" s="8">
        <f>AVERAGE(G233:G244)</f>
        <v>355.41666666666669</v>
      </c>
      <c r="H246" s="8">
        <f>AVERAGE(H233:H244)</f>
        <v>34.5</v>
      </c>
      <c r="I246" s="8">
        <f>AVERAGE(I233:I244)</f>
        <v>90.583333333333329</v>
      </c>
      <c r="J246" s="8">
        <f t="shared" si="125"/>
        <v>767.83333333333337</v>
      </c>
      <c r="K246" s="8">
        <f>AVERAGE(K233:K244)</f>
        <v>112.66666666666667</v>
      </c>
      <c r="L246" s="8">
        <f>AVERAGE(L233:L244)</f>
        <v>85.166666666666671</v>
      </c>
      <c r="M246" s="52">
        <f t="shared" ref="M246:X246" si="126">AVERAGE(M233:M244)</f>
        <v>7.8800000000000017</v>
      </c>
      <c r="N246" s="52">
        <f t="shared" si="126"/>
        <v>7.5250000000000012</v>
      </c>
      <c r="O246" s="8">
        <f t="shared" si="126"/>
        <v>1.3844166666666666</v>
      </c>
      <c r="P246" s="8">
        <f t="shared" si="126"/>
        <v>1.1220833333333333</v>
      </c>
      <c r="Q246" s="53"/>
      <c r="R246" s="53"/>
      <c r="S246" s="53"/>
      <c r="T246" s="53"/>
      <c r="U246" s="53"/>
      <c r="V246" s="53"/>
      <c r="W246" s="27">
        <f t="shared" si="126"/>
        <v>24564.166666666668</v>
      </c>
      <c r="X246" s="23">
        <f t="shared" si="126"/>
        <v>1.1625188192428766</v>
      </c>
      <c r="Y246" s="94">
        <f t="shared" ref="Y246" si="127">C246/$C$2</f>
        <v>0.92072649572649568</v>
      </c>
      <c r="Z246" s="95">
        <f t="shared" ref="Z246" si="128">(C246*D246)/1000</f>
        <v>220.47716666666665</v>
      </c>
      <c r="AA246" s="96">
        <f t="shared" si="121"/>
        <v>0.70665758547008539</v>
      </c>
      <c r="AB246" s="97">
        <f t="shared" ref="AB246" si="129">(G246*C246)/1000</f>
        <v>255.24840277777778</v>
      </c>
      <c r="AC246" s="96">
        <f t="shared" si="123"/>
        <v>0.81810385505698002</v>
      </c>
      <c r="AD246" s="102">
        <f>AVERAGE(AD233:AD244)</f>
        <v>3386.2933333333331</v>
      </c>
    </row>
    <row r="247" spans="1:30" ht="13" thickTop="1" x14ac:dyDescent="0.25">
      <c r="C247" s="34"/>
    </row>
    <row r="248" spans="1:30" ht="13" thickBot="1" x14ac:dyDescent="0.3"/>
    <row r="249" spans="1:30" ht="13.5" thickTop="1" x14ac:dyDescent="0.3">
      <c r="A249" s="18" t="s">
        <v>5</v>
      </c>
      <c r="B249" s="19" t="s">
        <v>6</v>
      </c>
      <c r="C249" s="19" t="s">
        <v>6</v>
      </c>
      <c r="D249" s="19" t="s">
        <v>7</v>
      </c>
      <c r="E249" s="19" t="s">
        <v>8</v>
      </c>
      <c r="F249" s="30" t="s">
        <v>2</v>
      </c>
      <c r="G249" s="19" t="s">
        <v>9</v>
      </c>
      <c r="H249" s="19" t="s">
        <v>10</v>
      </c>
      <c r="I249" s="30" t="s">
        <v>3</v>
      </c>
      <c r="J249" s="19" t="s">
        <v>11</v>
      </c>
      <c r="K249" s="19" t="s">
        <v>12</v>
      </c>
      <c r="L249" s="30" t="s">
        <v>13</v>
      </c>
      <c r="M249" s="32" t="s">
        <v>46</v>
      </c>
      <c r="N249" s="32" t="s">
        <v>47</v>
      </c>
      <c r="O249" s="62" t="s">
        <v>48</v>
      </c>
      <c r="P249" s="62" t="s">
        <v>49</v>
      </c>
      <c r="Q249" s="39"/>
      <c r="R249" s="39"/>
      <c r="S249" s="39"/>
      <c r="T249" s="39"/>
      <c r="U249" s="39"/>
      <c r="V249" s="39"/>
      <c r="W249" s="24" t="s">
        <v>38</v>
      </c>
      <c r="X249" s="20" t="s">
        <v>14</v>
      </c>
      <c r="Y249" s="78" t="s">
        <v>50</v>
      </c>
      <c r="Z249" s="79" t="s">
        <v>51</v>
      </c>
      <c r="AA249" s="80" t="s">
        <v>52</v>
      </c>
      <c r="AB249" s="81" t="s">
        <v>50</v>
      </c>
      <c r="AC249" s="80" t="s">
        <v>50</v>
      </c>
      <c r="AD249" s="78" t="s">
        <v>131</v>
      </c>
    </row>
    <row r="250" spans="1:30" ht="13" thickBot="1" x14ac:dyDescent="0.3">
      <c r="A250" s="15" t="s">
        <v>85</v>
      </c>
      <c r="B250" s="16" t="s">
        <v>16</v>
      </c>
      <c r="C250" s="17" t="s">
        <v>17</v>
      </c>
      <c r="D250" s="16" t="s">
        <v>18</v>
      </c>
      <c r="E250" s="16" t="s">
        <v>18</v>
      </c>
      <c r="F250" s="31" t="s">
        <v>54</v>
      </c>
      <c r="G250" s="16" t="s">
        <v>18</v>
      </c>
      <c r="H250" s="16" t="s">
        <v>18</v>
      </c>
      <c r="I250" s="31" t="s">
        <v>54</v>
      </c>
      <c r="J250" s="16" t="s">
        <v>18</v>
      </c>
      <c r="K250" s="16" t="s">
        <v>18</v>
      </c>
      <c r="L250" s="31" t="s">
        <v>54</v>
      </c>
      <c r="M250" s="33"/>
      <c r="N250" s="33"/>
      <c r="O250" s="63"/>
      <c r="P250" s="63"/>
      <c r="Q250" s="40"/>
      <c r="R250" s="40"/>
      <c r="S250" s="40"/>
      <c r="T250" s="40"/>
      <c r="U250" s="40"/>
      <c r="V250" s="40"/>
      <c r="W250" s="25" t="s">
        <v>40</v>
      </c>
      <c r="X250" s="17" t="s">
        <v>20</v>
      </c>
      <c r="Y250" s="82" t="s">
        <v>6</v>
      </c>
      <c r="Z250" s="83" t="s">
        <v>55</v>
      </c>
      <c r="AA250" s="84" t="s">
        <v>56</v>
      </c>
      <c r="AB250" s="85" t="s">
        <v>57</v>
      </c>
      <c r="AC250" s="84" t="s">
        <v>58</v>
      </c>
      <c r="AD250" s="103" t="s">
        <v>132</v>
      </c>
    </row>
    <row r="251" spans="1:30" ht="13" thickTop="1" x14ac:dyDescent="0.25">
      <c r="A251" s="2" t="s">
        <v>21</v>
      </c>
      <c r="B251" s="3">
        <v>17830</v>
      </c>
      <c r="C251" s="3">
        <v>575</v>
      </c>
      <c r="D251" s="3">
        <v>385</v>
      </c>
      <c r="E251" s="3">
        <v>46</v>
      </c>
      <c r="F251" s="3">
        <v>88</v>
      </c>
      <c r="G251" s="3">
        <v>347</v>
      </c>
      <c r="H251" s="3">
        <v>41</v>
      </c>
      <c r="I251" s="3">
        <v>88</v>
      </c>
      <c r="J251" s="3">
        <v>944</v>
      </c>
      <c r="K251" s="3">
        <v>134</v>
      </c>
      <c r="L251" s="3">
        <v>86</v>
      </c>
      <c r="M251" s="44">
        <v>7.69</v>
      </c>
      <c r="N251" s="44">
        <v>7.9</v>
      </c>
      <c r="O251" s="64">
        <v>1.4259999999999999</v>
      </c>
      <c r="P251" s="64">
        <v>1.1659999999999999</v>
      </c>
      <c r="Q251" s="45"/>
      <c r="R251" s="45"/>
      <c r="S251" s="45"/>
      <c r="T251" s="45"/>
      <c r="U251" s="45"/>
      <c r="V251" s="45"/>
      <c r="W251" s="29">
        <v>20249</v>
      </c>
      <c r="X251" s="4">
        <f t="shared" ref="X251:X258" si="130">W251/B251</f>
        <v>1.1356702187324734</v>
      </c>
      <c r="Y251" s="86">
        <f>C251/$C$2</f>
        <v>0.73717948717948723</v>
      </c>
      <c r="Z251" s="87">
        <f>(C251*D251)/1000</f>
        <v>221.375</v>
      </c>
      <c r="AA251" s="88">
        <f>(Z251)/$E$3</f>
        <v>0.70953525641025639</v>
      </c>
      <c r="AB251" s="89">
        <f>(G251*C251)/1000</f>
        <v>199.52500000000001</v>
      </c>
      <c r="AC251" s="88">
        <f>(AB251)/$G$3</f>
        <v>0.63950320512820513</v>
      </c>
      <c r="AD251" s="104">
        <f>(0.8*C251*G251)/60</f>
        <v>2660.3333333333335</v>
      </c>
    </row>
    <row r="252" spans="1:30" x14ac:dyDescent="0.25">
      <c r="A252" s="2" t="s">
        <v>22</v>
      </c>
      <c r="B252" s="3">
        <v>14900</v>
      </c>
      <c r="C252" s="3">
        <v>514</v>
      </c>
      <c r="D252" s="3">
        <v>346</v>
      </c>
      <c r="E252" s="3">
        <v>61</v>
      </c>
      <c r="F252" s="3">
        <v>83</v>
      </c>
      <c r="G252" s="3">
        <v>234</v>
      </c>
      <c r="H252" s="3">
        <v>31</v>
      </c>
      <c r="I252" s="3">
        <v>87</v>
      </c>
      <c r="J252" s="3">
        <v>845</v>
      </c>
      <c r="K252" s="3">
        <v>131</v>
      </c>
      <c r="L252" s="3">
        <v>84</v>
      </c>
      <c r="M252" s="46">
        <v>8.49</v>
      </c>
      <c r="N252" s="46">
        <v>7.6</v>
      </c>
      <c r="O252" s="3">
        <v>1.4179999999999999</v>
      </c>
      <c r="P252" s="3">
        <v>1.226</v>
      </c>
      <c r="Q252" s="47"/>
      <c r="R252" s="47"/>
      <c r="S252" s="47"/>
      <c r="T252" s="47"/>
      <c r="U252" s="47"/>
      <c r="V252" s="47"/>
      <c r="W252" s="29">
        <v>19976</v>
      </c>
      <c r="X252" s="4">
        <f t="shared" si="130"/>
        <v>1.3406711409395973</v>
      </c>
      <c r="Y252" s="86">
        <f t="shared" ref="Y252:Y262" si="131">C252/$C$2</f>
        <v>0.65897435897435896</v>
      </c>
      <c r="Z252" s="87">
        <f t="shared" ref="Z252:Z262" si="132">(C252*D252)/1000</f>
        <v>177.84399999999999</v>
      </c>
      <c r="AA252" s="88">
        <f t="shared" ref="AA252:AA264" si="133">(Z252)/$E$3</f>
        <v>0.57001282051282054</v>
      </c>
      <c r="AB252" s="89">
        <f t="shared" ref="AB252:AB262" si="134">(G252*C252)/1000</f>
        <v>120.276</v>
      </c>
      <c r="AC252" s="88">
        <f t="shared" ref="AC252:AC264" si="135">(AB252)/$G$3</f>
        <v>0.38550000000000001</v>
      </c>
      <c r="AD252" s="104">
        <f t="shared" ref="AD252:AD262" si="136">(0.8*C252*G252)/60</f>
        <v>1603.6800000000003</v>
      </c>
    </row>
    <row r="253" spans="1:30" x14ac:dyDescent="0.25">
      <c r="A253" s="2" t="s">
        <v>23</v>
      </c>
      <c r="B253" s="3">
        <v>19473</v>
      </c>
      <c r="C253" s="3">
        <v>628</v>
      </c>
      <c r="D253" s="3">
        <v>319</v>
      </c>
      <c r="E253" s="3">
        <v>67</v>
      </c>
      <c r="F253" s="3">
        <v>79</v>
      </c>
      <c r="G253" s="3">
        <v>235</v>
      </c>
      <c r="H253" s="3">
        <v>23</v>
      </c>
      <c r="I253" s="3">
        <v>90</v>
      </c>
      <c r="J253" s="3">
        <v>748</v>
      </c>
      <c r="K253" s="3">
        <v>149</v>
      </c>
      <c r="L253" s="3">
        <v>80</v>
      </c>
      <c r="M253" s="46">
        <v>7.95</v>
      </c>
      <c r="N253" s="46">
        <v>7.3</v>
      </c>
      <c r="O253" s="3">
        <v>2.851</v>
      </c>
      <c r="P253" s="3">
        <v>1.343</v>
      </c>
      <c r="Q253" s="47"/>
      <c r="R253" s="47"/>
      <c r="S253" s="47"/>
      <c r="T253" s="47"/>
      <c r="U253" s="47"/>
      <c r="V253" s="47"/>
      <c r="W253" s="29">
        <v>22504</v>
      </c>
      <c r="X253" s="4">
        <f t="shared" si="130"/>
        <v>1.1556514147794381</v>
      </c>
      <c r="Y253" s="86">
        <f t="shared" si="131"/>
        <v>0.80512820512820515</v>
      </c>
      <c r="Z253" s="87">
        <f t="shared" si="132"/>
        <v>200.33199999999999</v>
      </c>
      <c r="AA253" s="88">
        <f t="shared" si="133"/>
        <v>0.64208974358974358</v>
      </c>
      <c r="AB253" s="89">
        <f t="shared" si="134"/>
        <v>147.58000000000001</v>
      </c>
      <c r="AC253" s="88">
        <f t="shared" si="135"/>
        <v>0.47301282051282056</v>
      </c>
      <c r="AD253" s="104">
        <f t="shared" si="136"/>
        <v>1967.7333333333336</v>
      </c>
    </row>
    <row r="254" spans="1:30" x14ac:dyDescent="0.25">
      <c r="A254" s="2" t="s">
        <v>24</v>
      </c>
      <c r="B254" s="3">
        <v>17852</v>
      </c>
      <c r="C254" s="3">
        <v>595</v>
      </c>
      <c r="D254" s="3">
        <v>270</v>
      </c>
      <c r="E254" s="3">
        <v>22</v>
      </c>
      <c r="F254" s="3">
        <v>92</v>
      </c>
      <c r="G254" s="3">
        <v>257</v>
      </c>
      <c r="H254" s="3">
        <v>14</v>
      </c>
      <c r="I254" s="3">
        <v>95</v>
      </c>
      <c r="J254" s="3">
        <v>724</v>
      </c>
      <c r="K254" s="3">
        <v>78</v>
      </c>
      <c r="L254" s="3">
        <v>89</v>
      </c>
      <c r="M254" s="46">
        <v>8.2100000000000009</v>
      </c>
      <c r="N254" s="46">
        <v>7.6</v>
      </c>
      <c r="O254" s="3">
        <v>1.7569999999999999</v>
      </c>
      <c r="P254" s="3">
        <v>1</v>
      </c>
      <c r="Q254" s="47"/>
      <c r="R254" s="47"/>
      <c r="S254" s="47"/>
      <c r="T254" s="47"/>
      <c r="U254" s="47"/>
      <c r="V254" s="47"/>
      <c r="W254" s="29">
        <v>21784</v>
      </c>
      <c r="X254" s="4">
        <f t="shared" si="130"/>
        <v>1.2202554335648668</v>
      </c>
      <c r="Y254" s="86">
        <f t="shared" si="131"/>
        <v>0.76282051282051277</v>
      </c>
      <c r="Z254" s="87">
        <f t="shared" si="132"/>
        <v>160.65</v>
      </c>
      <c r="AA254" s="88">
        <f t="shared" si="133"/>
        <v>0.51490384615384621</v>
      </c>
      <c r="AB254" s="89">
        <f t="shared" si="134"/>
        <v>152.91499999999999</v>
      </c>
      <c r="AC254" s="88">
        <f t="shared" si="135"/>
        <v>0.49011217948717944</v>
      </c>
      <c r="AD254" s="104">
        <f t="shared" si="136"/>
        <v>2038.8666666666666</v>
      </c>
    </row>
    <row r="255" spans="1:30" x14ac:dyDescent="0.25">
      <c r="A255" s="2" t="s">
        <v>25</v>
      </c>
      <c r="B255" s="3">
        <v>18037</v>
      </c>
      <c r="C255" s="3">
        <v>582</v>
      </c>
      <c r="D255" s="3">
        <v>349</v>
      </c>
      <c r="E255" s="3">
        <v>36</v>
      </c>
      <c r="F255" s="3">
        <v>90</v>
      </c>
      <c r="G255" s="3">
        <v>340</v>
      </c>
      <c r="H255" s="3">
        <v>24</v>
      </c>
      <c r="I255" s="3">
        <v>93</v>
      </c>
      <c r="J255" s="3">
        <v>802</v>
      </c>
      <c r="K255" s="3">
        <v>108</v>
      </c>
      <c r="L255" s="3">
        <v>86</v>
      </c>
      <c r="M255" s="46">
        <v>7.94</v>
      </c>
      <c r="N255" s="46">
        <v>7.9</v>
      </c>
      <c r="O255" s="3">
        <v>1.4850000000000001</v>
      </c>
      <c r="P255" s="3">
        <v>1.224</v>
      </c>
      <c r="Q255" s="47"/>
      <c r="R255" s="47"/>
      <c r="S255" s="47"/>
      <c r="T255" s="47"/>
      <c r="U255" s="47"/>
      <c r="V255" s="47"/>
      <c r="W255" s="29">
        <v>18806</v>
      </c>
      <c r="X255" s="4">
        <f t="shared" si="130"/>
        <v>1.0426345844652658</v>
      </c>
      <c r="Y255" s="86">
        <f t="shared" si="131"/>
        <v>0.74615384615384617</v>
      </c>
      <c r="Z255" s="87">
        <f t="shared" si="132"/>
        <v>203.11799999999999</v>
      </c>
      <c r="AA255" s="88">
        <f t="shared" si="133"/>
        <v>0.65101923076923074</v>
      </c>
      <c r="AB255" s="89">
        <f t="shared" si="134"/>
        <v>197.88</v>
      </c>
      <c r="AC255" s="88">
        <f t="shared" si="135"/>
        <v>0.63423076923076926</v>
      </c>
      <c r="AD255" s="104">
        <f t="shared" si="136"/>
        <v>2638.4</v>
      </c>
    </row>
    <row r="256" spans="1:30" x14ac:dyDescent="0.25">
      <c r="A256" s="2" t="s">
        <v>26</v>
      </c>
      <c r="B256" s="3">
        <v>17806</v>
      </c>
      <c r="C256" s="3">
        <v>594</v>
      </c>
      <c r="D256" s="3">
        <v>307</v>
      </c>
      <c r="E256" s="3">
        <v>35</v>
      </c>
      <c r="F256" s="3">
        <v>88</v>
      </c>
      <c r="G256" s="3">
        <v>292</v>
      </c>
      <c r="H256" s="3">
        <v>23</v>
      </c>
      <c r="I256" s="3">
        <v>92</v>
      </c>
      <c r="J256" s="3">
        <v>714</v>
      </c>
      <c r="K256" s="3">
        <v>96</v>
      </c>
      <c r="L256" s="3">
        <v>87</v>
      </c>
      <c r="M256" s="46">
        <v>8.1199999999999992</v>
      </c>
      <c r="N256" s="46">
        <v>8</v>
      </c>
      <c r="O256" s="3">
        <v>1.762</v>
      </c>
      <c r="P256" s="3">
        <v>1.2809999999999999</v>
      </c>
      <c r="Q256" s="47"/>
      <c r="R256" s="47"/>
      <c r="S256" s="47"/>
      <c r="T256" s="47"/>
      <c r="U256" s="47"/>
      <c r="V256" s="47"/>
      <c r="W256" s="29">
        <v>18941</v>
      </c>
      <c r="X256" s="4">
        <f t="shared" si="130"/>
        <v>1.0637425586880827</v>
      </c>
      <c r="Y256" s="86">
        <f t="shared" si="131"/>
        <v>0.7615384615384615</v>
      </c>
      <c r="Z256" s="87">
        <f t="shared" si="132"/>
        <v>182.358</v>
      </c>
      <c r="AA256" s="88">
        <f t="shared" si="133"/>
        <v>0.58448076923076919</v>
      </c>
      <c r="AB256" s="89">
        <f t="shared" si="134"/>
        <v>173.44800000000001</v>
      </c>
      <c r="AC256" s="88">
        <f t="shared" si="135"/>
        <v>0.55592307692307696</v>
      </c>
      <c r="AD256" s="104">
        <f t="shared" si="136"/>
        <v>2312.6400000000003</v>
      </c>
    </row>
    <row r="257" spans="1:30" x14ac:dyDescent="0.25">
      <c r="A257" s="2" t="s">
        <v>27</v>
      </c>
      <c r="B257" s="3">
        <v>17345</v>
      </c>
      <c r="C257" s="3">
        <v>560</v>
      </c>
      <c r="D257" s="3">
        <v>353</v>
      </c>
      <c r="E257" s="3">
        <v>33</v>
      </c>
      <c r="F257" s="3">
        <v>91</v>
      </c>
      <c r="G257" s="3">
        <v>415</v>
      </c>
      <c r="H257" s="3">
        <v>23</v>
      </c>
      <c r="I257" s="3">
        <v>95</v>
      </c>
      <c r="J257" s="3">
        <v>810</v>
      </c>
      <c r="K257" s="3">
        <v>97</v>
      </c>
      <c r="L257" s="3">
        <v>88</v>
      </c>
      <c r="M257" s="46">
        <v>7.67</v>
      </c>
      <c r="N257" s="46">
        <v>7.7</v>
      </c>
      <c r="O257" s="3">
        <v>1.5529999999999999</v>
      </c>
      <c r="P257" s="3">
        <v>1.339</v>
      </c>
      <c r="Q257" s="47"/>
      <c r="R257" s="47"/>
      <c r="S257" s="47"/>
      <c r="T257" s="47"/>
      <c r="U257" s="47"/>
      <c r="V257" s="47"/>
      <c r="W257" s="29">
        <v>19909</v>
      </c>
      <c r="X257" s="4">
        <f t="shared" si="130"/>
        <v>1.1478235802825021</v>
      </c>
      <c r="Y257" s="86">
        <f t="shared" si="131"/>
        <v>0.71794871794871795</v>
      </c>
      <c r="Z257" s="87">
        <f t="shared" si="132"/>
        <v>197.68</v>
      </c>
      <c r="AA257" s="88">
        <f t="shared" si="133"/>
        <v>0.63358974358974363</v>
      </c>
      <c r="AB257" s="89">
        <f t="shared" si="134"/>
        <v>232.4</v>
      </c>
      <c r="AC257" s="88">
        <f t="shared" si="135"/>
        <v>0.74487179487179489</v>
      </c>
      <c r="AD257" s="104">
        <f t="shared" si="136"/>
        <v>3098.6666666666665</v>
      </c>
    </row>
    <row r="258" spans="1:30" x14ac:dyDescent="0.25">
      <c r="A258" s="2" t="s">
        <v>28</v>
      </c>
      <c r="B258" s="3">
        <v>16226</v>
      </c>
      <c r="C258" s="3">
        <v>523</v>
      </c>
      <c r="D258" s="3">
        <v>262</v>
      </c>
      <c r="E258" s="3">
        <v>24</v>
      </c>
      <c r="F258" s="3">
        <v>91</v>
      </c>
      <c r="G258" s="3">
        <v>306</v>
      </c>
      <c r="H258" s="3">
        <v>19</v>
      </c>
      <c r="I258" s="3">
        <v>94</v>
      </c>
      <c r="J258" s="3">
        <v>717</v>
      </c>
      <c r="K258" s="3">
        <v>65</v>
      </c>
      <c r="L258" s="3">
        <v>91</v>
      </c>
      <c r="M258" s="46">
        <v>7.55</v>
      </c>
      <c r="N258" s="46">
        <v>7.2</v>
      </c>
      <c r="O258" s="3">
        <v>1.8380000000000001</v>
      </c>
      <c r="P258" s="3">
        <v>1.4510000000000001</v>
      </c>
      <c r="Q258" s="47"/>
      <c r="R258" s="47"/>
      <c r="S258" s="47"/>
      <c r="T258" s="47"/>
      <c r="U258" s="47"/>
      <c r="V258" s="47"/>
      <c r="W258" s="29">
        <v>20742</v>
      </c>
      <c r="X258" s="4">
        <f t="shared" si="130"/>
        <v>1.2783187476888944</v>
      </c>
      <c r="Y258" s="86">
        <f t="shared" si="131"/>
        <v>0.67051282051282046</v>
      </c>
      <c r="Z258" s="87">
        <f t="shared" si="132"/>
        <v>137.02600000000001</v>
      </c>
      <c r="AA258" s="88">
        <f t="shared" si="133"/>
        <v>0.43918589743589748</v>
      </c>
      <c r="AB258" s="89">
        <f t="shared" si="134"/>
        <v>160.03800000000001</v>
      </c>
      <c r="AC258" s="88">
        <f t="shared" si="135"/>
        <v>0.51294230769230775</v>
      </c>
      <c r="AD258" s="104">
        <f t="shared" si="136"/>
        <v>2133.84</v>
      </c>
    </row>
    <row r="259" spans="1:30" x14ac:dyDescent="0.25">
      <c r="A259" s="2" t="s">
        <v>29</v>
      </c>
      <c r="B259" s="3">
        <v>18574</v>
      </c>
      <c r="C259" s="3">
        <v>619</v>
      </c>
      <c r="D259" s="3">
        <v>449</v>
      </c>
      <c r="E259" s="3">
        <v>33</v>
      </c>
      <c r="F259" s="3">
        <v>93</v>
      </c>
      <c r="G259" s="3">
        <v>377</v>
      </c>
      <c r="H259" s="3">
        <v>17</v>
      </c>
      <c r="I259" s="3">
        <v>96</v>
      </c>
      <c r="J259" s="3">
        <v>868</v>
      </c>
      <c r="K259" s="3">
        <v>91</v>
      </c>
      <c r="L259" s="3">
        <v>89</v>
      </c>
      <c r="M259" s="46">
        <v>7.94</v>
      </c>
      <c r="N259" s="46">
        <v>7.5</v>
      </c>
      <c r="O259" s="3">
        <v>1.8260000000000001</v>
      </c>
      <c r="P259" s="3">
        <v>1.341</v>
      </c>
      <c r="Q259" s="47"/>
      <c r="R259" s="47"/>
      <c r="S259" s="47"/>
      <c r="T259" s="47"/>
      <c r="U259" s="47"/>
      <c r="V259" s="47"/>
      <c r="W259" s="29">
        <v>17427</v>
      </c>
      <c r="X259" s="4">
        <v>7.94</v>
      </c>
      <c r="Y259" s="86">
        <f t="shared" si="131"/>
        <v>0.79358974358974355</v>
      </c>
      <c r="Z259" s="87">
        <f t="shared" si="132"/>
        <v>277.93099999999998</v>
      </c>
      <c r="AA259" s="88">
        <f t="shared" si="133"/>
        <v>0.89080448717948713</v>
      </c>
      <c r="AB259" s="89">
        <f t="shared" si="134"/>
        <v>233.363</v>
      </c>
      <c r="AC259" s="88">
        <f t="shared" si="135"/>
        <v>0.74795833333333328</v>
      </c>
      <c r="AD259" s="104">
        <f t="shared" si="136"/>
        <v>3111.5066666666671</v>
      </c>
    </row>
    <row r="260" spans="1:30" x14ac:dyDescent="0.25">
      <c r="A260" s="2" t="s">
        <v>30</v>
      </c>
      <c r="B260" s="3">
        <v>20468</v>
      </c>
      <c r="C260" s="3">
        <v>660</v>
      </c>
      <c r="D260" s="3">
        <v>342</v>
      </c>
      <c r="E260" s="3">
        <v>45</v>
      </c>
      <c r="F260" s="3">
        <v>87</v>
      </c>
      <c r="G260" s="3">
        <v>339</v>
      </c>
      <c r="H260" s="3">
        <v>33</v>
      </c>
      <c r="I260" s="3">
        <v>90</v>
      </c>
      <c r="J260" s="3">
        <v>803</v>
      </c>
      <c r="K260" s="3">
        <v>99</v>
      </c>
      <c r="L260" s="3">
        <v>88</v>
      </c>
      <c r="M260" s="46">
        <v>8.4700000000000006</v>
      </c>
      <c r="N260" s="46">
        <v>7.9</v>
      </c>
      <c r="O260" s="3">
        <v>1.8660000000000001</v>
      </c>
      <c r="P260" s="3">
        <v>1.2370000000000001</v>
      </c>
      <c r="Q260" s="47"/>
      <c r="R260" s="47"/>
      <c r="S260" s="47"/>
      <c r="T260" s="47"/>
      <c r="U260" s="47"/>
      <c r="V260" s="47"/>
      <c r="W260" s="29">
        <v>19340</v>
      </c>
      <c r="X260" s="4">
        <f>W260/B260</f>
        <v>0.94488958374047294</v>
      </c>
      <c r="Y260" s="86">
        <f t="shared" si="131"/>
        <v>0.84615384615384615</v>
      </c>
      <c r="Z260" s="87">
        <f t="shared" si="132"/>
        <v>225.72</v>
      </c>
      <c r="AA260" s="88">
        <f t="shared" si="133"/>
        <v>0.72346153846153849</v>
      </c>
      <c r="AB260" s="89">
        <f t="shared" si="134"/>
        <v>223.74</v>
      </c>
      <c r="AC260" s="88">
        <f t="shared" si="135"/>
        <v>0.7171153846153846</v>
      </c>
      <c r="AD260" s="104">
        <f t="shared" si="136"/>
        <v>2983.2</v>
      </c>
    </row>
    <row r="261" spans="1:30" x14ac:dyDescent="0.25">
      <c r="A261" s="2" t="s">
        <v>31</v>
      </c>
      <c r="B261" s="3">
        <v>22379</v>
      </c>
      <c r="C261" s="3">
        <v>746</v>
      </c>
      <c r="D261" s="3">
        <v>315</v>
      </c>
      <c r="E261" s="3">
        <v>22</v>
      </c>
      <c r="F261" s="3">
        <v>93</v>
      </c>
      <c r="G261" s="3">
        <v>254</v>
      </c>
      <c r="H261" s="3">
        <v>22</v>
      </c>
      <c r="I261" s="3">
        <v>91</v>
      </c>
      <c r="J261" s="3">
        <v>648</v>
      </c>
      <c r="K261" s="3">
        <v>92</v>
      </c>
      <c r="L261" s="3">
        <v>86</v>
      </c>
      <c r="M261" s="46">
        <v>8.7100000000000009</v>
      </c>
      <c r="N261" s="46">
        <v>7.8</v>
      </c>
      <c r="O261" s="3">
        <v>1.58</v>
      </c>
      <c r="P261" s="3">
        <v>1.0289999999999999</v>
      </c>
      <c r="Q261" s="47"/>
      <c r="R261" s="47"/>
      <c r="S261" s="47"/>
      <c r="T261" s="47"/>
      <c r="U261" s="47"/>
      <c r="V261" s="47"/>
      <c r="W261" s="29">
        <v>27685</v>
      </c>
      <c r="X261" s="4">
        <f>W261/B261</f>
        <v>1.2370972786987802</v>
      </c>
      <c r="Y261" s="86">
        <f t="shared" si="131"/>
        <v>0.95641025641025645</v>
      </c>
      <c r="Z261" s="87">
        <f t="shared" si="132"/>
        <v>234.99</v>
      </c>
      <c r="AA261" s="88">
        <f t="shared" si="133"/>
        <v>0.753173076923077</v>
      </c>
      <c r="AB261" s="89">
        <f t="shared" si="134"/>
        <v>189.48400000000001</v>
      </c>
      <c r="AC261" s="88">
        <f t="shared" si="135"/>
        <v>0.6073205128205128</v>
      </c>
      <c r="AD261" s="104">
        <f t="shared" si="136"/>
        <v>2526.4533333333334</v>
      </c>
    </row>
    <row r="262" spans="1:30" ht="13" thickBot="1" x14ac:dyDescent="0.3">
      <c r="A262" s="2" t="s">
        <v>32</v>
      </c>
      <c r="B262" s="3">
        <v>26489</v>
      </c>
      <c r="C262" s="3">
        <v>854</v>
      </c>
      <c r="D262" s="3">
        <v>820</v>
      </c>
      <c r="E262" s="3">
        <v>78</v>
      </c>
      <c r="F262" s="3">
        <v>91</v>
      </c>
      <c r="G262" s="3">
        <v>478</v>
      </c>
      <c r="H262" s="3">
        <v>57</v>
      </c>
      <c r="I262" s="3">
        <v>88</v>
      </c>
      <c r="J262" s="3">
        <v>1115</v>
      </c>
      <c r="K262" s="3">
        <v>162</v>
      </c>
      <c r="L262" s="3">
        <v>85</v>
      </c>
      <c r="M262" s="48">
        <v>7.49</v>
      </c>
      <c r="N262" s="48">
        <v>7</v>
      </c>
      <c r="O262" s="65">
        <v>1.841</v>
      </c>
      <c r="P262" s="65">
        <v>1.274</v>
      </c>
      <c r="Q262" s="49"/>
      <c r="R262" s="49"/>
      <c r="S262" s="49"/>
      <c r="T262" s="49"/>
      <c r="U262" s="49"/>
      <c r="V262" s="49"/>
      <c r="W262" s="29">
        <v>25996</v>
      </c>
      <c r="X262" s="4">
        <f>W262/B262</f>
        <v>0.98138850088716068</v>
      </c>
      <c r="Y262" s="86">
        <f t="shared" si="131"/>
        <v>1.094871794871795</v>
      </c>
      <c r="Z262" s="87">
        <f t="shared" si="132"/>
        <v>700.28</v>
      </c>
      <c r="AA262" s="88">
        <f t="shared" si="133"/>
        <v>2.2444871794871792</v>
      </c>
      <c r="AB262" s="89">
        <f t="shared" si="134"/>
        <v>408.21199999999999</v>
      </c>
      <c r="AC262" s="88">
        <f t="shared" si="135"/>
        <v>1.3083717948717948</v>
      </c>
      <c r="AD262" s="104">
        <f t="shared" si="136"/>
        <v>5442.8266666666668</v>
      </c>
    </row>
    <row r="263" spans="1:30" ht="13" thickTop="1" x14ac:dyDescent="0.25">
      <c r="A263" s="5" t="s">
        <v>86</v>
      </c>
      <c r="B263" s="35">
        <f>SUM(B251:B262)</f>
        <v>227379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50"/>
      <c r="N263" s="50"/>
      <c r="O263" s="6"/>
      <c r="P263" s="6"/>
      <c r="Q263" s="51"/>
      <c r="R263" s="51"/>
      <c r="S263" s="51"/>
      <c r="T263" s="51"/>
      <c r="U263" s="51"/>
      <c r="V263" s="51"/>
      <c r="W263" s="36">
        <f>SUM(W251:W262)</f>
        <v>253359</v>
      </c>
      <c r="X263" s="28"/>
      <c r="Y263" s="90"/>
      <c r="Z263" s="91"/>
      <c r="AA263" s="92"/>
      <c r="AB263" s="93"/>
      <c r="AC263" s="92"/>
      <c r="AD263" s="101"/>
    </row>
    <row r="264" spans="1:30" ht="13" thickBot="1" x14ac:dyDescent="0.3">
      <c r="A264" s="7" t="s">
        <v>87</v>
      </c>
      <c r="B264" s="8">
        <f>AVERAGE(B251:B262)</f>
        <v>18948.25</v>
      </c>
      <c r="C264" s="8">
        <f t="shared" ref="C264:J264" si="137">AVERAGE(C251:C262)</f>
        <v>620.83333333333337</v>
      </c>
      <c r="D264" s="8">
        <f t="shared" si="137"/>
        <v>376.41666666666669</v>
      </c>
      <c r="E264" s="8">
        <f>AVERAGE(E251:E262)</f>
        <v>41.833333333333336</v>
      </c>
      <c r="F264" s="8">
        <f>AVERAGE(F251:F262)</f>
        <v>88.833333333333329</v>
      </c>
      <c r="G264" s="8">
        <f>AVERAGE(G251:G262)</f>
        <v>322.83333333333331</v>
      </c>
      <c r="H264" s="8">
        <f>AVERAGE(H251:H262)</f>
        <v>27.25</v>
      </c>
      <c r="I264" s="8">
        <f>AVERAGE(I251:I262)</f>
        <v>91.583333333333329</v>
      </c>
      <c r="J264" s="8">
        <f t="shared" si="137"/>
        <v>811.5</v>
      </c>
      <c r="K264" s="8">
        <f>AVERAGE(K251:K262)</f>
        <v>108.5</v>
      </c>
      <c r="L264" s="8">
        <f>AVERAGE(L251:L262)</f>
        <v>86.583333333333329</v>
      </c>
      <c r="M264" s="52">
        <f t="shared" ref="M264:X264" si="138">AVERAGE(M251:M262)</f>
        <v>8.019166666666667</v>
      </c>
      <c r="N264" s="52">
        <f t="shared" si="138"/>
        <v>7.6166666666666671</v>
      </c>
      <c r="O264" s="8">
        <f t="shared" si="138"/>
        <v>1.7669166666666669</v>
      </c>
      <c r="P264" s="8">
        <f t="shared" si="138"/>
        <v>1.2425833333333332</v>
      </c>
      <c r="Q264" s="53"/>
      <c r="R264" s="53"/>
      <c r="S264" s="53"/>
      <c r="T264" s="53"/>
      <c r="U264" s="53"/>
      <c r="V264" s="53"/>
      <c r="W264" s="27">
        <f t="shared" si="138"/>
        <v>21113.25</v>
      </c>
      <c r="X264" s="23">
        <f t="shared" si="138"/>
        <v>1.7073452535389613</v>
      </c>
      <c r="Y264" s="94">
        <f t="shared" ref="Y264" si="139">C264/$C$2</f>
        <v>0.795940170940171</v>
      </c>
      <c r="Z264" s="95">
        <f t="shared" ref="Z264" si="140">(C264*D264)/1000</f>
        <v>233.69201388888891</v>
      </c>
      <c r="AA264" s="96">
        <f t="shared" si="133"/>
        <v>0.74901286502849007</v>
      </c>
      <c r="AB264" s="97">
        <f t="shared" ref="AB264" si="141">(G264*C264)/1000</f>
        <v>200.42569444444445</v>
      </c>
      <c r="AC264" s="96">
        <f t="shared" si="135"/>
        <v>0.64239004629629626</v>
      </c>
      <c r="AD264" s="102">
        <f>AVERAGE(AD251:AD262)</f>
        <v>2709.8455555555561</v>
      </c>
    </row>
    <row r="265" spans="1:30" ht="13" thickTop="1" x14ac:dyDescent="0.25"/>
    <row r="266" spans="1:30" ht="13" thickBot="1" x14ac:dyDescent="0.3"/>
    <row r="267" spans="1:30" ht="13.5" thickTop="1" x14ac:dyDescent="0.3">
      <c r="A267" s="18" t="s">
        <v>5</v>
      </c>
      <c r="B267" s="19" t="s">
        <v>6</v>
      </c>
      <c r="C267" s="19" t="s">
        <v>6</v>
      </c>
      <c r="D267" s="19" t="s">
        <v>7</v>
      </c>
      <c r="E267" s="19" t="s">
        <v>8</v>
      </c>
      <c r="F267" s="30" t="s">
        <v>2</v>
      </c>
      <c r="G267" s="19" t="s">
        <v>9</v>
      </c>
      <c r="H267" s="19" t="s">
        <v>10</v>
      </c>
      <c r="I267" s="30" t="s">
        <v>3</v>
      </c>
      <c r="J267" s="19" t="s">
        <v>11</v>
      </c>
      <c r="K267" s="19" t="s">
        <v>12</v>
      </c>
      <c r="L267" s="30" t="s">
        <v>13</v>
      </c>
      <c r="M267" s="32" t="s">
        <v>46</v>
      </c>
      <c r="N267" s="32" t="s">
        <v>47</v>
      </c>
      <c r="O267" s="62" t="s">
        <v>48</v>
      </c>
      <c r="P267" s="62" t="s">
        <v>49</v>
      </c>
      <c r="Q267" s="39"/>
      <c r="R267" s="39"/>
      <c r="S267" s="39"/>
      <c r="T267" s="39"/>
      <c r="U267" s="39"/>
      <c r="V267" s="39"/>
      <c r="W267" s="24" t="s">
        <v>38</v>
      </c>
      <c r="X267" s="20" t="s">
        <v>14</v>
      </c>
      <c r="Y267" s="78" t="s">
        <v>50</v>
      </c>
      <c r="Z267" s="79" t="s">
        <v>51</v>
      </c>
      <c r="AA267" s="80" t="s">
        <v>52</v>
      </c>
      <c r="AB267" s="81" t="s">
        <v>50</v>
      </c>
      <c r="AC267" s="80" t="s">
        <v>50</v>
      </c>
      <c r="AD267" s="78" t="s">
        <v>131</v>
      </c>
    </row>
    <row r="268" spans="1:30" ht="13" thickBot="1" x14ac:dyDescent="0.3">
      <c r="A268" s="15" t="s">
        <v>88</v>
      </c>
      <c r="B268" s="16" t="s">
        <v>16</v>
      </c>
      <c r="C268" s="17" t="s">
        <v>17</v>
      </c>
      <c r="D268" s="16" t="s">
        <v>18</v>
      </c>
      <c r="E268" s="16" t="s">
        <v>18</v>
      </c>
      <c r="F268" s="31" t="s">
        <v>54</v>
      </c>
      <c r="G268" s="16" t="s">
        <v>18</v>
      </c>
      <c r="H268" s="16" t="s">
        <v>18</v>
      </c>
      <c r="I268" s="31" t="s">
        <v>54</v>
      </c>
      <c r="J268" s="16" t="s">
        <v>18</v>
      </c>
      <c r="K268" s="16" t="s">
        <v>18</v>
      </c>
      <c r="L268" s="31" t="s">
        <v>54</v>
      </c>
      <c r="M268" s="33"/>
      <c r="N268" s="33"/>
      <c r="O268" s="63"/>
      <c r="P268" s="63"/>
      <c r="Q268" s="40"/>
      <c r="R268" s="40"/>
      <c r="S268" s="40"/>
      <c r="T268" s="40"/>
      <c r="U268" s="40"/>
      <c r="V268" s="40"/>
      <c r="W268" s="25" t="s">
        <v>40</v>
      </c>
      <c r="X268" s="17" t="s">
        <v>20</v>
      </c>
      <c r="Y268" s="82" t="s">
        <v>6</v>
      </c>
      <c r="Z268" s="83" t="s">
        <v>55</v>
      </c>
      <c r="AA268" s="84" t="s">
        <v>56</v>
      </c>
      <c r="AB268" s="85" t="s">
        <v>57</v>
      </c>
      <c r="AC268" s="84" t="s">
        <v>58</v>
      </c>
      <c r="AD268" s="103" t="s">
        <v>132</v>
      </c>
    </row>
    <row r="269" spans="1:30" ht="13" thickTop="1" x14ac:dyDescent="0.25">
      <c r="A269" s="2" t="s">
        <v>21</v>
      </c>
      <c r="B269" s="3">
        <v>16721</v>
      </c>
      <c r="C269" s="3">
        <v>539</v>
      </c>
      <c r="D269" s="3">
        <v>453</v>
      </c>
      <c r="E269" s="3">
        <v>79</v>
      </c>
      <c r="F269" s="3">
        <v>83</v>
      </c>
      <c r="G269" s="3">
        <v>563</v>
      </c>
      <c r="H269" s="3">
        <v>56</v>
      </c>
      <c r="I269" s="3">
        <v>90</v>
      </c>
      <c r="J269" s="3">
        <v>1023</v>
      </c>
      <c r="K269" s="3">
        <v>174</v>
      </c>
      <c r="L269" s="3">
        <v>83</v>
      </c>
      <c r="M269" s="44">
        <v>8.52</v>
      </c>
      <c r="N269" s="44">
        <v>7.2</v>
      </c>
      <c r="O269" s="64">
        <v>1.5349999999999999</v>
      </c>
      <c r="P269" s="64">
        <v>1.38</v>
      </c>
      <c r="Q269" s="45"/>
      <c r="R269" s="45"/>
      <c r="S269" s="45"/>
      <c r="T269" s="45"/>
      <c r="U269" s="45"/>
      <c r="V269" s="45"/>
      <c r="W269" s="29">
        <v>20952</v>
      </c>
      <c r="X269" s="4">
        <f t="shared" ref="X269:X280" si="142">W269/B269</f>
        <v>1.2530351055558877</v>
      </c>
      <c r="Y269" s="86">
        <f>C269/$C$2</f>
        <v>0.69102564102564101</v>
      </c>
      <c r="Z269" s="87">
        <f>(C269*D269)/1000</f>
        <v>244.167</v>
      </c>
      <c r="AA269" s="88">
        <f>(Z269)/$E$3</f>
        <v>0.78258653846153847</v>
      </c>
      <c r="AB269" s="89">
        <f>(G269*C269)/1000</f>
        <v>303.45699999999999</v>
      </c>
      <c r="AC269" s="88">
        <f>(AB269)/$G$3</f>
        <v>0.97261858974358972</v>
      </c>
      <c r="AD269" s="104">
        <f>(0.8*C269*G269)/60</f>
        <v>4046.0933333333337</v>
      </c>
    </row>
    <row r="270" spans="1:30" x14ac:dyDescent="0.25">
      <c r="A270" s="2" t="s">
        <v>22</v>
      </c>
      <c r="B270" s="3">
        <v>19132</v>
      </c>
      <c r="C270" s="3">
        <v>683</v>
      </c>
      <c r="D270" s="3">
        <v>311</v>
      </c>
      <c r="E270" s="3">
        <v>62</v>
      </c>
      <c r="F270" s="3">
        <v>80</v>
      </c>
      <c r="G270" s="3">
        <v>395</v>
      </c>
      <c r="H270" s="3">
        <v>48</v>
      </c>
      <c r="I270" s="3">
        <v>88</v>
      </c>
      <c r="J270" s="3">
        <v>838</v>
      </c>
      <c r="K270" s="3">
        <v>143</v>
      </c>
      <c r="L270" s="3">
        <v>83</v>
      </c>
      <c r="M270" s="46">
        <v>8.36</v>
      </c>
      <c r="N270" s="46">
        <v>7.2</v>
      </c>
      <c r="O270" s="3">
        <v>1.3129999999999999</v>
      </c>
      <c r="P270" s="3">
        <v>1.0580000000000001</v>
      </c>
      <c r="Q270" s="47"/>
      <c r="R270" s="47"/>
      <c r="S270" s="47"/>
      <c r="T270" s="47"/>
      <c r="U270" s="47"/>
      <c r="V270" s="47"/>
      <c r="W270" s="29">
        <v>21505</v>
      </c>
      <c r="X270" s="4">
        <f t="shared" si="142"/>
        <v>1.1240330336608824</v>
      </c>
      <c r="Y270" s="86">
        <f t="shared" ref="Y270:Y280" si="143">C270/$C$2</f>
        <v>0.87564102564102564</v>
      </c>
      <c r="Z270" s="87">
        <f t="shared" ref="Z270:Z280" si="144">(C270*D270)/1000</f>
        <v>212.41300000000001</v>
      </c>
      <c r="AA270" s="88">
        <f t="shared" ref="AA270:AA282" si="145">(Z270)/$E$3</f>
        <v>0.68081089743589751</v>
      </c>
      <c r="AB270" s="89">
        <f t="shared" ref="AB270:AB280" si="146">(G270*C270)/1000</f>
        <v>269.78500000000003</v>
      </c>
      <c r="AC270" s="88">
        <f t="shared" ref="AC270:AC282" si="147">(AB270)/$G$3</f>
        <v>0.86469551282051293</v>
      </c>
      <c r="AD270" s="104">
        <f t="shared" ref="AD270:AD280" si="148">(0.8*C270*G270)/60</f>
        <v>3597.1333333333332</v>
      </c>
    </row>
    <row r="271" spans="1:30" x14ac:dyDescent="0.25">
      <c r="A271" s="2" t="s">
        <v>23</v>
      </c>
      <c r="B271" s="3">
        <v>20990</v>
      </c>
      <c r="C271" s="3">
        <v>677</v>
      </c>
      <c r="D271" s="3">
        <v>295</v>
      </c>
      <c r="E271" s="3">
        <v>47</v>
      </c>
      <c r="F271" s="3">
        <v>84</v>
      </c>
      <c r="G271" s="3">
        <v>290</v>
      </c>
      <c r="H271" s="3">
        <v>31</v>
      </c>
      <c r="I271" s="3">
        <v>89</v>
      </c>
      <c r="J271" s="3">
        <v>674</v>
      </c>
      <c r="K271" s="3">
        <v>102</v>
      </c>
      <c r="L271" s="3">
        <v>85</v>
      </c>
      <c r="M271" s="46">
        <v>8.24</v>
      </c>
      <c r="N271" s="46">
        <v>7.3</v>
      </c>
      <c r="O271" s="3">
        <v>1.0920000000000001</v>
      </c>
      <c r="P271" s="3">
        <v>0.67</v>
      </c>
      <c r="Q271" s="47"/>
      <c r="R271" s="47"/>
      <c r="S271" s="47"/>
      <c r="T271" s="47"/>
      <c r="U271" s="47"/>
      <c r="V271" s="47"/>
      <c r="W271" s="29">
        <v>21697</v>
      </c>
      <c r="X271" s="4">
        <f t="shared" si="142"/>
        <v>1.0336827060505003</v>
      </c>
      <c r="Y271" s="86">
        <f t="shared" si="143"/>
        <v>0.86794871794871797</v>
      </c>
      <c r="Z271" s="87">
        <f t="shared" si="144"/>
        <v>199.715</v>
      </c>
      <c r="AA271" s="88">
        <f t="shared" si="145"/>
        <v>0.64011217948717947</v>
      </c>
      <c r="AB271" s="89">
        <f t="shared" si="146"/>
        <v>196.33</v>
      </c>
      <c r="AC271" s="88">
        <f t="shared" si="147"/>
        <v>0.62926282051282056</v>
      </c>
      <c r="AD271" s="104">
        <f t="shared" si="148"/>
        <v>2617.7333333333331</v>
      </c>
    </row>
    <row r="272" spans="1:30" x14ac:dyDescent="0.25">
      <c r="A272" s="2" t="s">
        <v>24</v>
      </c>
      <c r="B272" s="3">
        <v>21195</v>
      </c>
      <c r="C272" s="3">
        <v>707</v>
      </c>
      <c r="D272" s="3">
        <v>328</v>
      </c>
      <c r="E272" s="3">
        <v>36</v>
      </c>
      <c r="F272" s="3">
        <v>89</v>
      </c>
      <c r="G272" s="3">
        <v>338</v>
      </c>
      <c r="H272" s="3">
        <v>27</v>
      </c>
      <c r="I272" s="3">
        <v>92</v>
      </c>
      <c r="J272" s="3">
        <v>887</v>
      </c>
      <c r="K272" s="3">
        <v>113</v>
      </c>
      <c r="L272" s="3">
        <v>87</v>
      </c>
      <c r="M272" s="46">
        <v>8.2799999999999994</v>
      </c>
      <c r="N272" s="46">
        <v>7.3</v>
      </c>
      <c r="O272" s="3">
        <v>1.5509999999999999</v>
      </c>
      <c r="P272" s="3">
        <v>0.97599999999999998</v>
      </c>
      <c r="Q272" s="47"/>
      <c r="R272" s="47"/>
      <c r="S272" s="47"/>
      <c r="T272" s="47"/>
      <c r="U272" s="47"/>
      <c r="V272" s="47"/>
      <c r="W272" s="29">
        <v>24307</v>
      </c>
      <c r="X272" s="4">
        <f t="shared" si="142"/>
        <v>1.146827081858929</v>
      </c>
      <c r="Y272" s="86">
        <f t="shared" si="143"/>
        <v>0.90641025641025641</v>
      </c>
      <c r="Z272" s="87">
        <f t="shared" si="144"/>
        <v>231.89599999999999</v>
      </c>
      <c r="AA272" s="88">
        <f t="shared" si="145"/>
        <v>0.7432564102564102</v>
      </c>
      <c r="AB272" s="89">
        <f t="shared" si="146"/>
        <v>238.96600000000001</v>
      </c>
      <c r="AC272" s="88">
        <f t="shared" si="147"/>
        <v>0.76591666666666669</v>
      </c>
      <c r="AD272" s="104">
        <f t="shared" si="148"/>
        <v>3186.2133333333336</v>
      </c>
    </row>
    <row r="273" spans="1:30" x14ac:dyDescent="0.25">
      <c r="A273" s="2" t="s">
        <v>25</v>
      </c>
      <c r="B273" s="3">
        <v>15412</v>
      </c>
      <c r="C273" s="3">
        <v>497</v>
      </c>
      <c r="D273" s="3">
        <v>506</v>
      </c>
      <c r="E273" s="3">
        <v>28</v>
      </c>
      <c r="F273" s="3">
        <v>95</v>
      </c>
      <c r="G273" s="3">
        <v>289</v>
      </c>
      <c r="H273" s="3">
        <v>19</v>
      </c>
      <c r="I273" s="3">
        <v>93</v>
      </c>
      <c r="J273" s="3">
        <v>754</v>
      </c>
      <c r="K273" s="3">
        <v>77</v>
      </c>
      <c r="L273" s="3">
        <v>93</v>
      </c>
      <c r="M273" s="46">
        <v>8.2899999999999991</v>
      </c>
      <c r="N273" s="46">
        <v>7.2</v>
      </c>
      <c r="O273" s="3">
        <v>1.502</v>
      </c>
      <c r="P273" s="3">
        <v>0.75</v>
      </c>
      <c r="Q273" s="47"/>
      <c r="R273" s="47"/>
      <c r="S273" s="47"/>
      <c r="T273" s="47"/>
      <c r="U273" s="47"/>
      <c r="V273" s="47"/>
      <c r="W273" s="29">
        <v>26244</v>
      </c>
      <c r="X273" s="4">
        <f t="shared" si="142"/>
        <v>1.702828964443291</v>
      </c>
      <c r="Y273" s="86">
        <f t="shared" si="143"/>
        <v>0.63717948717948714</v>
      </c>
      <c r="Z273" s="87">
        <f t="shared" si="144"/>
        <v>251.482</v>
      </c>
      <c r="AA273" s="88">
        <f t="shared" si="145"/>
        <v>0.80603205128205124</v>
      </c>
      <c r="AB273" s="89">
        <f t="shared" si="146"/>
        <v>143.63300000000001</v>
      </c>
      <c r="AC273" s="88">
        <f t="shared" si="147"/>
        <v>0.4603621794871795</v>
      </c>
      <c r="AD273" s="104">
        <f t="shared" si="148"/>
        <v>1915.1066666666668</v>
      </c>
    </row>
    <row r="274" spans="1:30" x14ac:dyDescent="0.25">
      <c r="A274" s="2" t="s">
        <v>26</v>
      </c>
      <c r="B274" s="3">
        <v>14625</v>
      </c>
      <c r="C274" s="3">
        <v>488</v>
      </c>
      <c r="D274" s="3">
        <v>493</v>
      </c>
      <c r="E274" s="3">
        <v>38</v>
      </c>
      <c r="F274" s="3">
        <v>92</v>
      </c>
      <c r="G274" s="3">
        <v>423</v>
      </c>
      <c r="H274" s="3">
        <v>21</v>
      </c>
      <c r="I274" s="3">
        <v>95</v>
      </c>
      <c r="J274" s="3">
        <v>888</v>
      </c>
      <c r="K274" s="3">
        <v>94</v>
      </c>
      <c r="L274" s="3">
        <v>89</v>
      </c>
      <c r="M274" s="46">
        <v>7.72</v>
      </c>
      <c r="N274" s="46">
        <v>7.4</v>
      </c>
      <c r="O274" s="3">
        <v>1.6779999999999999</v>
      </c>
      <c r="P274" s="3">
        <v>1.173</v>
      </c>
      <c r="Q274" s="47"/>
      <c r="R274" s="47"/>
      <c r="S274" s="47"/>
      <c r="T274" s="47"/>
      <c r="U274" s="47"/>
      <c r="V274" s="47"/>
      <c r="W274" s="29">
        <v>25942</v>
      </c>
      <c r="X274" s="4">
        <f t="shared" si="142"/>
        <v>1.7738119658119658</v>
      </c>
      <c r="Y274" s="86">
        <f t="shared" si="143"/>
        <v>0.62564102564102564</v>
      </c>
      <c r="Z274" s="87">
        <f t="shared" si="144"/>
        <v>240.584</v>
      </c>
      <c r="AA274" s="88">
        <f t="shared" si="145"/>
        <v>0.77110256410256406</v>
      </c>
      <c r="AB274" s="89">
        <f t="shared" si="146"/>
        <v>206.42400000000001</v>
      </c>
      <c r="AC274" s="88">
        <f t="shared" si="147"/>
        <v>0.66161538461538461</v>
      </c>
      <c r="AD274" s="104">
        <f t="shared" si="148"/>
        <v>2752.32</v>
      </c>
    </row>
    <row r="275" spans="1:30" x14ac:dyDescent="0.25">
      <c r="A275" s="2" t="s">
        <v>27</v>
      </c>
      <c r="B275" s="3">
        <v>16310</v>
      </c>
      <c r="C275" s="3">
        <v>526</v>
      </c>
      <c r="D275" s="3">
        <v>553</v>
      </c>
      <c r="E275" s="3">
        <v>31</v>
      </c>
      <c r="F275" s="3">
        <v>94</v>
      </c>
      <c r="G275" s="3">
        <v>330</v>
      </c>
      <c r="H275" s="3">
        <v>26</v>
      </c>
      <c r="I275" s="3">
        <v>92</v>
      </c>
      <c r="J275" s="3">
        <v>899</v>
      </c>
      <c r="K275" s="3">
        <v>100</v>
      </c>
      <c r="L275" s="3">
        <v>89</v>
      </c>
      <c r="M275" s="46">
        <v>7.51</v>
      </c>
      <c r="N275" s="46">
        <v>7.6</v>
      </c>
      <c r="O275" s="3">
        <v>2.0409999999999999</v>
      </c>
      <c r="P275" s="3">
        <v>1.454</v>
      </c>
      <c r="Q275" s="47"/>
      <c r="R275" s="47"/>
      <c r="S275" s="47"/>
      <c r="T275" s="47"/>
      <c r="U275" s="47"/>
      <c r="V275" s="47"/>
      <c r="W275" s="29">
        <v>26467</v>
      </c>
      <c r="X275" s="4">
        <f t="shared" si="142"/>
        <v>1.6227467811158798</v>
      </c>
      <c r="Y275" s="86">
        <f t="shared" si="143"/>
        <v>0.67435897435897441</v>
      </c>
      <c r="Z275" s="87">
        <f t="shared" si="144"/>
        <v>290.87799999999999</v>
      </c>
      <c r="AA275" s="88">
        <f t="shared" si="145"/>
        <v>0.93230128205128204</v>
      </c>
      <c r="AB275" s="89">
        <f t="shared" si="146"/>
        <v>173.58</v>
      </c>
      <c r="AC275" s="88">
        <f t="shared" si="147"/>
        <v>0.55634615384615393</v>
      </c>
      <c r="AD275" s="104">
        <f t="shared" si="148"/>
        <v>2314.4</v>
      </c>
    </row>
    <row r="276" spans="1:30" x14ac:dyDescent="0.25">
      <c r="A276" s="2" t="s">
        <v>28</v>
      </c>
      <c r="B276" s="3">
        <v>13283</v>
      </c>
      <c r="C276" s="3">
        <v>428</v>
      </c>
      <c r="D276" s="3">
        <v>293</v>
      </c>
      <c r="E276" s="3">
        <v>17</v>
      </c>
      <c r="F276" s="3">
        <v>94</v>
      </c>
      <c r="G276" s="3">
        <v>348</v>
      </c>
      <c r="H276" s="3">
        <v>20</v>
      </c>
      <c r="I276" s="3">
        <v>94</v>
      </c>
      <c r="J276" s="3">
        <v>716</v>
      </c>
      <c r="K276" s="3">
        <v>71</v>
      </c>
      <c r="L276" s="3">
        <v>90</v>
      </c>
      <c r="M276" s="46">
        <v>7.47</v>
      </c>
      <c r="N276" s="46">
        <v>7.4</v>
      </c>
      <c r="O276" s="3">
        <v>2.3370000000000002</v>
      </c>
      <c r="P276" s="3">
        <v>1.9410000000000001</v>
      </c>
      <c r="Q276" s="47"/>
      <c r="R276" s="47"/>
      <c r="S276" s="47"/>
      <c r="T276" s="47"/>
      <c r="U276" s="47"/>
      <c r="V276" s="47"/>
      <c r="W276" s="29">
        <v>26183</v>
      </c>
      <c r="X276" s="4">
        <f t="shared" si="142"/>
        <v>1.971166152224648</v>
      </c>
      <c r="Y276" s="86">
        <f t="shared" si="143"/>
        <v>0.54871794871794877</v>
      </c>
      <c r="Z276" s="87">
        <f t="shared" si="144"/>
        <v>125.404</v>
      </c>
      <c r="AA276" s="88">
        <f t="shared" si="145"/>
        <v>0.40193589743589742</v>
      </c>
      <c r="AB276" s="89">
        <f t="shared" si="146"/>
        <v>148.94399999999999</v>
      </c>
      <c r="AC276" s="88">
        <f t="shared" si="147"/>
        <v>0.47738461538461535</v>
      </c>
      <c r="AD276" s="104">
        <f t="shared" si="148"/>
        <v>1985.9200000000003</v>
      </c>
    </row>
    <row r="277" spans="1:30" x14ac:dyDescent="0.25">
      <c r="A277" s="2" t="s">
        <v>29</v>
      </c>
      <c r="B277" s="3">
        <v>12810</v>
      </c>
      <c r="C277" s="3">
        <v>427</v>
      </c>
      <c r="D277" s="3">
        <v>368</v>
      </c>
      <c r="E277" s="3">
        <v>20</v>
      </c>
      <c r="F277" s="3">
        <v>95</v>
      </c>
      <c r="G277" s="3">
        <v>353</v>
      </c>
      <c r="H277" s="3">
        <v>22</v>
      </c>
      <c r="I277" s="3">
        <v>94</v>
      </c>
      <c r="J277" s="3">
        <v>806</v>
      </c>
      <c r="K277" s="3">
        <v>88</v>
      </c>
      <c r="L277" s="3">
        <v>89</v>
      </c>
      <c r="M277" s="46">
        <v>7.66</v>
      </c>
      <c r="N277" s="46">
        <v>8</v>
      </c>
      <c r="O277" s="3">
        <v>1.8839999999999999</v>
      </c>
      <c r="P277" s="3">
        <v>1.5660000000000001</v>
      </c>
      <c r="Q277" s="47"/>
      <c r="R277" s="47"/>
      <c r="S277" s="47"/>
      <c r="T277" s="47"/>
      <c r="U277" s="47"/>
      <c r="V277" s="47"/>
      <c r="W277" s="29">
        <v>25370</v>
      </c>
      <c r="X277" s="4">
        <f t="shared" si="142"/>
        <v>1.9804839968774395</v>
      </c>
      <c r="Y277" s="86">
        <f t="shared" si="143"/>
        <v>0.54743589743589749</v>
      </c>
      <c r="Z277" s="87">
        <f t="shared" si="144"/>
        <v>157.136</v>
      </c>
      <c r="AA277" s="88">
        <f t="shared" si="145"/>
        <v>0.50364102564102564</v>
      </c>
      <c r="AB277" s="89">
        <f t="shared" si="146"/>
        <v>150.73099999999999</v>
      </c>
      <c r="AC277" s="88">
        <f t="shared" si="147"/>
        <v>0.48311217948717949</v>
      </c>
      <c r="AD277" s="104">
        <f t="shared" si="148"/>
        <v>2009.7466666666667</v>
      </c>
    </row>
    <row r="278" spans="1:30" x14ac:dyDescent="0.25">
      <c r="A278" s="2" t="s">
        <v>30</v>
      </c>
      <c r="B278" s="3">
        <v>13087</v>
      </c>
      <c r="C278" s="3">
        <v>422</v>
      </c>
      <c r="D278" s="3">
        <v>405</v>
      </c>
      <c r="E278" s="3">
        <v>25</v>
      </c>
      <c r="F278" s="3">
        <v>94</v>
      </c>
      <c r="G278" s="3">
        <v>368</v>
      </c>
      <c r="H278" s="3">
        <v>28</v>
      </c>
      <c r="I278" s="3">
        <v>92</v>
      </c>
      <c r="J278" s="3">
        <v>882</v>
      </c>
      <c r="K278" s="3">
        <v>104</v>
      </c>
      <c r="L278" s="3">
        <v>88</v>
      </c>
      <c r="M278" s="46">
        <v>7.99</v>
      </c>
      <c r="N278" s="46">
        <v>7.9</v>
      </c>
      <c r="O278" s="3">
        <v>1.776</v>
      </c>
      <c r="P278" s="3">
        <v>1.46</v>
      </c>
      <c r="Q278" s="47"/>
      <c r="R278" s="47"/>
      <c r="S278" s="47"/>
      <c r="T278" s="47"/>
      <c r="U278" s="47"/>
      <c r="V278" s="47"/>
      <c r="W278" s="29">
        <v>27818</v>
      </c>
      <c r="X278" s="4">
        <f t="shared" si="142"/>
        <v>2.1256208451134713</v>
      </c>
      <c r="Y278" s="86">
        <f t="shared" si="143"/>
        <v>0.54102564102564099</v>
      </c>
      <c r="Z278" s="87">
        <f t="shared" si="144"/>
        <v>170.91</v>
      </c>
      <c r="AA278" s="88">
        <f t="shared" si="145"/>
        <v>0.5477884615384615</v>
      </c>
      <c r="AB278" s="89">
        <f t="shared" si="146"/>
        <v>155.29599999999999</v>
      </c>
      <c r="AC278" s="88">
        <f t="shared" si="147"/>
        <v>0.49774358974358973</v>
      </c>
      <c r="AD278" s="104">
        <f t="shared" si="148"/>
        <v>2070.6133333333332</v>
      </c>
    </row>
    <row r="279" spans="1:30" x14ac:dyDescent="0.25">
      <c r="A279" s="2" t="s">
        <v>31</v>
      </c>
      <c r="B279" s="3">
        <v>16262</v>
      </c>
      <c r="C279" s="3">
        <v>542</v>
      </c>
      <c r="D279" s="3">
        <v>433</v>
      </c>
      <c r="E279" s="3">
        <v>22</v>
      </c>
      <c r="F279" s="3">
        <v>95</v>
      </c>
      <c r="G279" s="3">
        <v>504</v>
      </c>
      <c r="H279" s="3">
        <v>40</v>
      </c>
      <c r="I279" s="3">
        <v>92</v>
      </c>
      <c r="J279" s="3">
        <v>994</v>
      </c>
      <c r="K279" s="3">
        <v>102</v>
      </c>
      <c r="L279" s="3">
        <v>90</v>
      </c>
      <c r="M279" s="46">
        <v>7.7</v>
      </c>
      <c r="N279" s="46">
        <v>8</v>
      </c>
      <c r="O279" s="3">
        <v>1.462</v>
      </c>
      <c r="P279" s="3">
        <v>1.3149999999999999</v>
      </c>
      <c r="Q279" s="47"/>
      <c r="R279" s="47"/>
      <c r="S279" s="47"/>
      <c r="T279" s="47"/>
      <c r="U279" s="47"/>
      <c r="V279" s="47"/>
      <c r="W279" s="29">
        <v>26704</v>
      </c>
      <c r="X279" s="4">
        <f t="shared" si="142"/>
        <v>1.6421104415201082</v>
      </c>
      <c r="Y279" s="86">
        <f t="shared" si="143"/>
        <v>0.69487179487179485</v>
      </c>
      <c r="Z279" s="87">
        <f t="shared" si="144"/>
        <v>234.68600000000001</v>
      </c>
      <c r="AA279" s="88">
        <f t="shared" si="145"/>
        <v>0.75219871794871795</v>
      </c>
      <c r="AB279" s="89">
        <f t="shared" si="146"/>
        <v>273.16800000000001</v>
      </c>
      <c r="AC279" s="88">
        <f t="shared" si="147"/>
        <v>0.8755384615384616</v>
      </c>
      <c r="AD279" s="104">
        <f t="shared" si="148"/>
        <v>3642.2400000000002</v>
      </c>
    </row>
    <row r="280" spans="1:30" ht="13" thickBot="1" x14ac:dyDescent="0.3">
      <c r="A280" s="2" t="s">
        <v>32</v>
      </c>
      <c r="B280" s="3">
        <v>12476</v>
      </c>
      <c r="C280" s="3">
        <v>402</v>
      </c>
      <c r="D280" s="3">
        <v>374</v>
      </c>
      <c r="E280" s="3">
        <v>25</v>
      </c>
      <c r="F280" s="3">
        <v>93</v>
      </c>
      <c r="G280" s="3">
        <v>443</v>
      </c>
      <c r="H280" s="3">
        <v>46</v>
      </c>
      <c r="I280" s="3">
        <v>90</v>
      </c>
      <c r="J280" s="3">
        <v>869</v>
      </c>
      <c r="K280" s="3">
        <v>114</v>
      </c>
      <c r="L280" s="3">
        <v>87</v>
      </c>
      <c r="M280" s="48">
        <v>8.51</v>
      </c>
      <c r="N280" s="48">
        <v>8.1</v>
      </c>
      <c r="O280" s="65">
        <v>1.429</v>
      </c>
      <c r="P280" s="65">
        <v>1.18</v>
      </c>
      <c r="Q280" s="49"/>
      <c r="R280" s="49"/>
      <c r="S280" s="49"/>
      <c r="T280" s="49"/>
      <c r="U280" s="49"/>
      <c r="V280" s="49"/>
      <c r="W280" s="29">
        <v>27682</v>
      </c>
      <c r="X280" s="4">
        <f t="shared" si="142"/>
        <v>2.2188201346585443</v>
      </c>
      <c r="Y280" s="86">
        <f t="shared" si="143"/>
        <v>0.51538461538461533</v>
      </c>
      <c r="Z280" s="87">
        <f t="shared" si="144"/>
        <v>150.34800000000001</v>
      </c>
      <c r="AA280" s="88">
        <f t="shared" si="145"/>
        <v>0.48188461538461541</v>
      </c>
      <c r="AB280" s="89">
        <f t="shared" si="146"/>
        <v>178.08600000000001</v>
      </c>
      <c r="AC280" s="88">
        <f t="shared" si="147"/>
        <v>0.57078846153846163</v>
      </c>
      <c r="AD280" s="104">
        <f t="shared" si="148"/>
        <v>2374.4800000000005</v>
      </c>
    </row>
    <row r="281" spans="1:30" ht="13" thickTop="1" x14ac:dyDescent="0.25">
      <c r="A281" s="5" t="s">
        <v>89</v>
      </c>
      <c r="B281" s="35">
        <f>SUM(B269:B280)</f>
        <v>192303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50"/>
      <c r="N281" s="50"/>
      <c r="O281" s="6"/>
      <c r="P281" s="6"/>
      <c r="Q281" s="51"/>
      <c r="R281" s="51"/>
      <c r="S281" s="51"/>
      <c r="T281" s="51"/>
      <c r="U281" s="51"/>
      <c r="V281" s="51"/>
      <c r="W281" s="36">
        <f>SUM(W269:W280)</f>
        <v>300871</v>
      </c>
      <c r="X281" s="28"/>
      <c r="Y281" s="90"/>
      <c r="Z281" s="91"/>
      <c r="AA281" s="92"/>
      <c r="AB281" s="93"/>
      <c r="AC281" s="92"/>
      <c r="AD281" s="101"/>
    </row>
    <row r="282" spans="1:30" ht="13" thickBot="1" x14ac:dyDescent="0.3">
      <c r="A282" s="7" t="s">
        <v>90</v>
      </c>
      <c r="B282" s="8">
        <f>AVERAGE(B269:B280)</f>
        <v>16025.25</v>
      </c>
      <c r="C282" s="8">
        <f t="shared" ref="C282:J282" si="149">AVERAGE(C269:C280)</f>
        <v>528.16666666666663</v>
      </c>
      <c r="D282" s="8">
        <f t="shared" si="149"/>
        <v>401</v>
      </c>
      <c r="E282" s="8">
        <f>AVERAGE(E269:E280)</f>
        <v>35.833333333333336</v>
      </c>
      <c r="F282" s="8">
        <f>AVERAGE(F269:F280)</f>
        <v>90.666666666666671</v>
      </c>
      <c r="G282" s="8">
        <f>AVERAGE(G269:G280)</f>
        <v>387</v>
      </c>
      <c r="H282" s="8">
        <f>AVERAGE(H269:H280)</f>
        <v>32</v>
      </c>
      <c r="I282" s="8">
        <f>AVERAGE(I269:I280)</f>
        <v>91.75</v>
      </c>
      <c r="J282" s="8">
        <f t="shared" si="149"/>
        <v>852.5</v>
      </c>
      <c r="K282" s="8">
        <f>AVERAGE(K269:K280)</f>
        <v>106.83333333333333</v>
      </c>
      <c r="L282" s="8">
        <f>AVERAGE(L269:L280)</f>
        <v>87.75</v>
      </c>
      <c r="M282" s="52">
        <f t="shared" ref="M282:X282" si="150">AVERAGE(M269:M280)</f>
        <v>8.0208333333333339</v>
      </c>
      <c r="N282" s="52">
        <f t="shared" si="150"/>
        <v>7.55</v>
      </c>
      <c r="O282" s="8">
        <f t="shared" si="150"/>
        <v>1.6333333333333331</v>
      </c>
      <c r="P282" s="8">
        <f t="shared" si="150"/>
        <v>1.2435833333333333</v>
      </c>
      <c r="Q282" s="53"/>
      <c r="R282" s="53"/>
      <c r="S282" s="53"/>
      <c r="T282" s="53"/>
      <c r="U282" s="53"/>
      <c r="V282" s="53"/>
      <c r="W282" s="27">
        <f t="shared" si="150"/>
        <v>25072.583333333332</v>
      </c>
      <c r="X282" s="23">
        <f t="shared" si="150"/>
        <v>1.6329306007409621</v>
      </c>
      <c r="Y282" s="94">
        <f t="shared" ref="Y282" si="151">C282/$C$2</f>
        <v>0.67713675213675206</v>
      </c>
      <c r="Z282" s="95">
        <f t="shared" ref="Z282" si="152">(C282*D282)/1000</f>
        <v>211.79483333333332</v>
      </c>
      <c r="AA282" s="96">
        <f t="shared" si="145"/>
        <v>0.67882959401709397</v>
      </c>
      <c r="AB282" s="97">
        <f t="shared" ref="AB282" si="153">(G282*C282)/1000</f>
        <v>204.40049999999997</v>
      </c>
      <c r="AC282" s="96">
        <f t="shared" si="147"/>
        <v>0.65512980769230755</v>
      </c>
      <c r="AD282" s="102">
        <f>AVERAGE(AD269:AD280)</f>
        <v>2709.3333333333339</v>
      </c>
    </row>
    <row r="283" spans="1:30" ht="13" thickTop="1" x14ac:dyDescent="0.25"/>
    <row r="284" spans="1:30" ht="13" thickBot="1" x14ac:dyDescent="0.3"/>
    <row r="285" spans="1:30" ht="13.5" thickTop="1" x14ac:dyDescent="0.3">
      <c r="A285" s="18" t="s">
        <v>5</v>
      </c>
      <c r="B285" s="19" t="s">
        <v>6</v>
      </c>
      <c r="C285" s="19" t="s">
        <v>6</v>
      </c>
      <c r="D285" s="19" t="s">
        <v>7</v>
      </c>
      <c r="E285" s="19" t="s">
        <v>8</v>
      </c>
      <c r="F285" s="30" t="s">
        <v>2</v>
      </c>
      <c r="G285" s="19" t="s">
        <v>9</v>
      </c>
      <c r="H285" s="19" t="s">
        <v>10</v>
      </c>
      <c r="I285" s="30" t="s">
        <v>3</v>
      </c>
      <c r="J285" s="19" t="s">
        <v>11</v>
      </c>
      <c r="K285" s="19" t="s">
        <v>12</v>
      </c>
      <c r="L285" s="30" t="s">
        <v>13</v>
      </c>
      <c r="M285" s="32" t="s">
        <v>46</v>
      </c>
      <c r="N285" s="32" t="s">
        <v>47</v>
      </c>
      <c r="O285" s="62" t="s">
        <v>48</v>
      </c>
      <c r="P285" s="62" t="s">
        <v>49</v>
      </c>
      <c r="Q285" s="39"/>
      <c r="R285" s="39"/>
      <c r="S285" s="39"/>
      <c r="T285" s="39"/>
      <c r="U285" s="39"/>
      <c r="V285" s="39"/>
      <c r="W285" s="24" t="s">
        <v>38</v>
      </c>
      <c r="X285" s="20" t="s">
        <v>14</v>
      </c>
      <c r="Y285" s="78" t="s">
        <v>50</v>
      </c>
      <c r="Z285" s="79" t="s">
        <v>51</v>
      </c>
      <c r="AA285" s="80" t="s">
        <v>52</v>
      </c>
      <c r="AB285" s="81" t="s">
        <v>50</v>
      </c>
      <c r="AC285" s="80" t="s">
        <v>50</v>
      </c>
      <c r="AD285" s="78" t="s">
        <v>131</v>
      </c>
    </row>
    <row r="286" spans="1:30" ht="13" thickBot="1" x14ac:dyDescent="0.3">
      <c r="A286" s="15" t="s">
        <v>91</v>
      </c>
      <c r="B286" s="16" t="s">
        <v>16</v>
      </c>
      <c r="C286" s="17" t="s">
        <v>17</v>
      </c>
      <c r="D286" s="16" t="s">
        <v>18</v>
      </c>
      <c r="E286" s="16" t="s">
        <v>18</v>
      </c>
      <c r="F286" s="31" t="s">
        <v>54</v>
      </c>
      <c r="G286" s="16" t="s">
        <v>18</v>
      </c>
      <c r="H286" s="16" t="s">
        <v>18</v>
      </c>
      <c r="I286" s="31" t="s">
        <v>54</v>
      </c>
      <c r="J286" s="16" t="s">
        <v>18</v>
      </c>
      <c r="K286" s="16" t="s">
        <v>18</v>
      </c>
      <c r="L286" s="31" t="s">
        <v>54</v>
      </c>
      <c r="M286" s="33"/>
      <c r="N286" s="33"/>
      <c r="O286" s="63"/>
      <c r="P286" s="63"/>
      <c r="Q286" s="40"/>
      <c r="R286" s="40"/>
      <c r="S286" s="40"/>
      <c r="T286" s="40"/>
      <c r="U286" s="40"/>
      <c r="V286" s="40"/>
      <c r="W286" s="25" t="s">
        <v>40</v>
      </c>
      <c r="X286" s="17" t="s">
        <v>20</v>
      </c>
      <c r="Y286" s="82" t="s">
        <v>6</v>
      </c>
      <c r="Z286" s="83" t="s">
        <v>55</v>
      </c>
      <c r="AA286" s="84" t="s">
        <v>56</v>
      </c>
      <c r="AB286" s="85" t="s">
        <v>57</v>
      </c>
      <c r="AC286" s="84" t="s">
        <v>58</v>
      </c>
      <c r="AD286" s="103" t="s">
        <v>132</v>
      </c>
    </row>
    <row r="287" spans="1:30" ht="13" thickTop="1" x14ac:dyDescent="0.25">
      <c r="A287" s="2" t="s">
        <v>21</v>
      </c>
      <c r="B287" s="3">
        <v>15878</v>
      </c>
      <c r="C287" s="3">
        <v>512</v>
      </c>
      <c r="D287" s="3">
        <v>332</v>
      </c>
      <c r="E287" s="3">
        <v>44</v>
      </c>
      <c r="F287" s="3">
        <v>87</v>
      </c>
      <c r="G287" s="3">
        <v>602</v>
      </c>
      <c r="H287" s="3">
        <v>45</v>
      </c>
      <c r="I287" s="3">
        <v>92</v>
      </c>
      <c r="J287" s="3">
        <v>973</v>
      </c>
      <c r="K287" s="3">
        <v>141</v>
      </c>
      <c r="L287" s="3">
        <v>86</v>
      </c>
      <c r="M287" s="44">
        <v>8.4499999999999993</v>
      </c>
      <c r="N287" s="44">
        <v>8.1999999999999993</v>
      </c>
      <c r="O287" s="64">
        <v>1.512</v>
      </c>
      <c r="P287" s="64">
        <v>1.1279999999999999</v>
      </c>
      <c r="Q287" s="45"/>
      <c r="R287" s="45"/>
      <c r="S287" s="45"/>
      <c r="T287" s="45"/>
      <c r="U287" s="45"/>
      <c r="V287" s="45"/>
      <c r="W287" s="29">
        <v>27694</v>
      </c>
      <c r="X287" s="4">
        <f t="shared" ref="X287:X298" si="154">W287/B287</f>
        <v>1.7441743292606122</v>
      </c>
      <c r="Y287" s="86">
        <f>C287/$C$2</f>
        <v>0.65641025641025641</v>
      </c>
      <c r="Z287" s="87">
        <f>(C287*D287)/1000</f>
        <v>169.98400000000001</v>
      </c>
      <c r="AA287" s="88">
        <f>(Z287)/$E$3</f>
        <v>0.5448205128205128</v>
      </c>
      <c r="AB287" s="89">
        <f>(G287*C287)/1000</f>
        <v>308.22399999999999</v>
      </c>
      <c r="AC287" s="88">
        <f>(AB287)/$G$3</f>
        <v>0.98789743589743584</v>
      </c>
      <c r="AD287" s="104">
        <f>(0.8*C287*G287)/60</f>
        <v>4109.6533333333336</v>
      </c>
    </row>
    <row r="288" spans="1:30" x14ac:dyDescent="0.25">
      <c r="A288" s="2" t="s">
        <v>22</v>
      </c>
      <c r="B288" s="3">
        <v>12985</v>
      </c>
      <c r="C288" s="3">
        <v>464</v>
      </c>
      <c r="D288" s="3">
        <v>373</v>
      </c>
      <c r="E288" s="3">
        <v>55</v>
      </c>
      <c r="F288" s="3">
        <v>85</v>
      </c>
      <c r="G288" s="3">
        <v>543</v>
      </c>
      <c r="H288" s="3">
        <v>46</v>
      </c>
      <c r="I288" s="3">
        <v>91</v>
      </c>
      <c r="J288" s="3">
        <v>937</v>
      </c>
      <c r="K288" s="3">
        <v>163</v>
      </c>
      <c r="L288" s="3">
        <v>83</v>
      </c>
      <c r="M288" s="46">
        <v>8.3000000000000007</v>
      </c>
      <c r="N288" s="46">
        <v>7.6</v>
      </c>
      <c r="O288" s="3">
        <v>1.6519999999999999</v>
      </c>
      <c r="P288" s="3">
        <v>1.083</v>
      </c>
      <c r="Q288" s="47"/>
      <c r="R288" s="47"/>
      <c r="S288" s="47"/>
      <c r="T288" s="47"/>
      <c r="U288" s="47"/>
      <c r="V288" s="47"/>
      <c r="W288" s="29">
        <v>24371</v>
      </c>
      <c r="X288" s="4">
        <f t="shared" si="154"/>
        <v>1.8768579129765113</v>
      </c>
      <c r="Y288" s="86">
        <f t="shared" ref="Y288:Y298" si="155">C288/$C$2</f>
        <v>0.59487179487179487</v>
      </c>
      <c r="Z288" s="87">
        <f t="shared" ref="Z288:Z298" si="156">(C288*D288)/1000</f>
        <v>173.072</v>
      </c>
      <c r="AA288" s="88">
        <f t="shared" ref="AA288:AA300" si="157">(Z288)/$E$3</f>
        <v>0.55471794871794877</v>
      </c>
      <c r="AB288" s="89">
        <f t="shared" ref="AB288:AB298" si="158">(G288*C288)/1000</f>
        <v>251.952</v>
      </c>
      <c r="AC288" s="88">
        <f t="shared" ref="AC288:AC300" si="159">(AB288)/$G$3</f>
        <v>0.80753846153846154</v>
      </c>
      <c r="AD288" s="104">
        <f t="shared" ref="AD288:AD298" si="160">(0.8*C288*G288)/60</f>
        <v>3359.3600000000006</v>
      </c>
    </row>
    <row r="289" spans="1:30" x14ac:dyDescent="0.25">
      <c r="A289" s="2" t="s">
        <v>23</v>
      </c>
      <c r="B289" s="3">
        <v>14455</v>
      </c>
      <c r="C289" s="3">
        <v>466</v>
      </c>
      <c r="D289" s="3">
        <v>402</v>
      </c>
      <c r="E289" s="3">
        <v>41</v>
      </c>
      <c r="F289" s="3">
        <v>90</v>
      </c>
      <c r="G289" s="3">
        <v>532</v>
      </c>
      <c r="H289" s="3">
        <v>47</v>
      </c>
      <c r="I289" s="3">
        <v>91</v>
      </c>
      <c r="J289" s="3">
        <v>934</v>
      </c>
      <c r="K289" s="3">
        <v>113</v>
      </c>
      <c r="L289" s="3">
        <v>88</v>
      </c>
      <c r="M289" s="46">
        <v>8.32</v>
      </c>
      <c r="N289" s="46">
        <v>7.8</v>
      </c>
      <c r="O289" s="3">
        <v>1.57</v>
      </c>
      <c r="P289" s="3">
        <v>1.137</v>
      </c>
      <c r="Q289" s="47"/>
      <c r="R289" s="47"/>
      <c r="S289" s="47"/>
      <c r="T289" s="47"/>
      <c r="U289" s="47"/>
      <c r="V289" s="47"/>
      <c r="W289" s="29">
        <v>26091</v>
      </c>
      <c r="X289" s="4">
        <f t="shared" si="154"/>
        <v>1.8049809754410238</v>
      </c>
      <c r="Y289" s="86">
        <f t="shared" si="155"/>
        <v>0.59743589743589742</v>
      </c>
      <c r="Z289" s="87">
        <f t="shared" si="156"/>
        <v>187.33199999999999</v>
      </c>
      <c r="AA289" s="88">
        <f t="shared" si="157"/>
        <v>0.60042307692307695</v>
      </c>
      <c r="AB289" s="89">
        <f t="shared" si="158"/>
        <v>247.91200000000001</v>
      </c>
      <c r="AC289" s="88">
        <f t="shared" si="159"/>
        <v>0.79458974358974366</v>
      </c>
      <c r="AD289" s="104">
        <f t="shared" si="160"/>
        <v>3305.4933333333333</v>
      </c>
    </row>
    <row r="290" spans="1:30" x14ac:dyDescent="0.25">
      <c r="A290" s="2" t="s">
        <v>24</v>
      </c>
      <c r="B290" s="3">
        <v>16291</v>
      </c>
      <c r="C290" s="3">
        <v>543</v>
      </c>
      <c r="D290" s="3">
        <v>325</v>
      </c>
      <c r="E290" s="3">
        <v>26</v>
      </c>
      <c r="F290" s="3">
        <v>92</v>
      </c>
      <c r="G290" s="3">
        <v>478</v>
      </c>
      <c r="H290" s="3">
        <v>34</v>
      </c>
      <c r="I290" s="3">
        <v>93</v>
      </c>
      <c r="J290" s="3">
        <v>839</v>
      </c>
      <c r="K290" s="3">
        <v>101</v>
      </c>
      <c r="L290" s="3">
        <v>88</v>
      </c>
      <c r="M290" s="46">
        <v>8.11</v>
      </c>
      <c r="N290" s="46">
        <v>7.1</v>
      </c>
      <c r="O290" s="3">
        <v>1.5569999999999999</v>
      </c>
      <c r="P290" s="3">
        <v>1.0649999999999999</v>
      </c>
      <c r="Q290" s="47"/>
      <c r="R290" s="47"/>
      <c r="S290" s="47"/>
      <c r="T290" s="47"/>
      <c r="U290" s="47"/>
      <c r="V290" s="47"/>
      <c r="W290" s="29">
        <v>26935</v>
      </c>
      <c r="X290" s="4">
        <f t="shared" si="154"/>
        <v>1.6533668896936959</v>
      </c>
      <c r="Y290" s="86">
        <f t="shared" si="155"/>
        <v>0.69615384615384612</v>
      </c>
      <c r="Z290" s="87">
        <f t="shared" si="156"/>
        <v>176.47499999999999</v>
      </c>
      <c r="AA290" s="88">
        <f t="shared" si="157"/>
        <v>0.56562499999999993</v>
      </c>
      <c r="AB290" s="89">
        <f t="shared" si="158"/>
        <v>259.55399999999997</v>
      </c>
      <c r="AC290" s="88">
        <f t="shared" si="159"/>
        <v>0.83190384615384605</v>
      </c>
      <c r="AD290" s="104">
        <f t="shared" si="160"/>
        <v>3460.7200000000003</v>
      </c>
    </row>
    <row r="291" spans="1:30" x14ac:dyDescent="0.25">
      <c r="A291" s="2" t="s">
        <v>25</v>
      </c>
      <c r="B291" s="3">
        <v>16305</v>
      </c>
      <c r="C291" s="3">
        <v>526</v>
      </c>
      <c r="D291" s="3">
        <v>455</v>
      </c>
      <c r="E291" s="3">
        <v>22</v>
      </c>
      <c r="F291" s="3">
        <v>95</v>
      </c>
      <c r="G291" s="3">
        <v>527</v>
      </c>
      <c r="H291" s="3">
        <v>25</v>
      </c>
      <c r="I291" s="3">
        <v>95</v>
      </c>
      <c r="J291" s="3">
        <v>845</v>
      </c>
      <c r="K291" s="3">
        <v>94</v>
      </c>
      <c r="L291" s="3">
        <v>89</v>
      </c>
      <c r="M291" s="46">
        <v>7.37</v>
      </c>
      <c r="N291" s="46">
        <v>7.2</v>
      </c>
      <c r="O291" s="3">
        <v>1.431</v>
      </c>
      <c r="P291" s="3">
        <v>1.139</v>
      </c>
      <c r="Q291" s="47"/>
      <c r="R291" s="47"/>
      <c r="S291" s="47"/>
      <c r="T291" s="47"/>
      <c r="U291" s="47"/>
      <c r="V291" s="47"/>
      <c r="W291" s="29">
        <v>24372</v>
      </c>
      <c r="X291" s="4">
        <f t="shared" si="154"/>
        <v>1.4947562097516098</v>
      </c>
      <c r="Y291" s="86">
        <f t="shared" si="155"/>
        <v>0.67435897435897441</v>
      </c>
      <c r="Z291" s="87">
        <f t="shared" si="156"/>
        <v>239.33</v>
      </c>
      <c r="AA291" s="88">
        <f t="shared" si="157"/>
        <v>0.76708333333333334</v>
      </c>
      <c r="AB291" s="89">
        <f t="shared" si="158"/>
        <v>277.202</v>
      </c>
      <c r="AC291" s="88">
        <f t="shared" si="159"/>
        <v>0.88846794871794876</v>
      </c>
      <c r="AD291" s="104">
        <f t="shared" si="160"/>
        <v>3696.0266666666666</v>
      </c>
    </row>
    <row r="292" spans="1:30" x14ac:dyDescent="0.25">
      <c r="A292" s="2" t="s">
        <v>26</v>
      </c>
      <c r="B292" s="3">
        <v>16378</v>
      </c>
      <c r="C292" s="3">
        <v>546</v>
      </c>
      <c r="D292" s="3">
        <v>294</v>
      </c>
      <c r="E292" s="3">
        <v>32</v>
      </c>
      <c r="F292" s="3">
        <v>89</v>
      </c>
      <c r="G292" s="3">
        <v>463</v>
      </c>
      <c r="H292" s="3">
        <v>24</v>
      </c>
      <c r="I292" s="3">
        <v>95</v>
      </c>
      <c r="J292" s="3">
        <v>771</v>
      </c>
      <c r="K292" s="3">
        <v>98</v>
      </c>
      <c r="L292" s="3">
        <v>87</v>
      </c>
      <c r="M292" s="46">
        <v>7.62</v>
      </c>
      <c r="N292" s="46">
        <v>7.5</v>
      </c>
      <c r="O292" s="3">
        <v>0.84599999999999997</v>
      </c>
      <c r="P292" s="3">
        <v>0.72</v>
      </c>
      <c r="Q292" s="54"/>
      <c r="R292" s="54"/>
      <c r="S292" s="54"/>
      <c r="T292" s="54"/>
      <c r="U292" s="54"/>
      <c r="V292" s="54"/>
      <c r="W292" s="29">
        <v>24664</v>
      </c>
      <c r="X292" s="4">
        <f t="shared" si="154"/>
        <v>1.5059225790694835</v>
      </c>
      <c r="Y292" s="86">
        <f t="shared" si="155"/>
        <v>0.7</v>
      </c>
      <c r="Z292" s="87">
        <f t="shared" si="156"/>
        <v>160.524</v>
      </c>
      <c r="AA292" s="88">
        <f t="shared" si="157"/>
        <v>0.51449999999999996</v>
      </c>
      <c r="AB292" s="89">
        <f t="shared" si="158"/>
        <v>252.798</v>
      </c>
      <c r="AC292" s="88">
        <f t="shared" si="159"/>
        <v>0.81025000000000003</v>
      </c>
      <c r="AD292" s="104">
        <f t="shared" si="160"/>
        <v>3370.64</v>
      </c>
    </row>
    <row r="293" spans="1:30" x14ac:dyDescent="0.25">
      <c r="A293" s="2" t="s">
        <v>27</v>
      </c>
      <c r="B293" s="3">
        <v>18751</v>
      </c>
      <c r="C293" s="3">
        <v>605</v>
      </c>
      <c r="D293" s="3">
        <v>307</v>
      </c>
      <c r="E293" s="3">
        <v>20</v>
      </c>
      <c r="F293" s="3">
        <v>93</v>
      </c>
      <c r="G293" s="3">
        <v>384</v>
      </c>
      <c r="H293" s="3">
        <v>25</v>
      </c>
      <c r="I293" s="3">
        <v>93</v>
      </c>
      <c r="J293" s="3">
        <v>738</v>
      </c>
      <c r="K293" s="3">
        <v>105</v>
      </c>
      <c r="L293" s="3">
        <v>86</v>
      </c>
      <c r="M293" s="46">
        <v>6.82</v>
      </c>
      <c r="N293" s="46">
        <v>6.9</v>
      </c>
      <c r="O293" s="3">
        <v>0.61099999999999999</v>
      </c>
      <c r="P293" s="3">
        <v>0.58299999999999996</v>
      </c>
      <c r="Q293" s="47"/>
      <c r="R293" s="47"/>
      <c r="S293" s="47"/>
      <c r="T293" s="47"/>
      <c r="U293" s="47"/>
      <c r="V293" s="47"/>
      <c r="W293" s="29">
        <v>21492</v>
      </c>
      <c r="X293" s="4">
        <f t="shared" si="154"/>
        <v>1.146178870460242</v>
      </c>
      <c r="Y293" s="86">
        <f t="shared" si="155"/>
        <v>0.77564102564102566</v>
      </c>
      <c r="Z293" s="87">
        <f t="shared" si="156"/>
        <v>185.73500000000001</v>
      </c>
      <c r="AA293" s="88">
        <f t="shared" si="157"/>
        <v>0.59530448717948725</v>
      </c>
      <c r="AB293" s="89">
        <f t="shared" si="158"/>
        <v>232.32</v>
      </c>
      <c r="AC293" s="88">
        <f t="shared" si="159"/>
        <v>0.74461538461538457</v>
      </c>
      <c r="AD293" s="104">
        <f t="shared" si="160"/>
        <v>3097.6</v>
      </c>
    </row>
    <row r="294" spans="1:30" x14ac:dyDescent="0.25">
      <c r="A294" s="2" t="s">
        <v>28</v>
      </c>
      <c r="B294" s="3">
        <v>19088</v>
      </c>
      <c r="C294" s="3">
        <v>616</v>
      </c>
      <c r="D294" s="3">
        <v>315</v>
      </c>
      <c r="E294" s="3">
        <v>16</v>
      </c>
      <c r="F294" s="3">
        <v>95</v>
      </c>
      <c r="G294" s="3">
        <v>258</v>
      </c>
      <c r="H294" s="3">
        <v>21</v>
      </c>
      <c r="I294" s="3">
        <v>92</v>
      </c>
      <c r="J294" s="3">
        <v>537</v>
      </c>
      <c r="K294" s="3">
        <v>78</v>
      </c>
      <c r="L294" s="3">
        <v>86</v>
      </c>
      <c r="M294" s="46">
        <v>7.42</v>
      </c>
      <c r="N294" s="46">
        <v>7.7</v>
      </c>
      <c r="O294" s="3">
        <v>0.59799999999999998</v>
      </c>
      <c r="P294" s="3">
        <v>0.58599999999999997</v>
      </c>
      <c r="Q294" s="47"/>
      <c r="R294" s="47"/>
      <c r="S294" s="47"/>
      <c r="T294" s="47"/>
      <c r="U294" s="47"/>
      <c r="V294" s="47"/>
      <c r="W294" s="29">
        <v>27083</v>
      </c>
      <c r="X294" s="4">
        <f t="shared" si="154"/>
        <v>1.4188495389773679</v>
      </c>
      <c r="Y294" s="86">
        <f t="shared" si="155"/>
        <v>0.78974358974358971</v>
      </c>
      <c r="Z294" s="87">
        <f t="shared" si="156"/>
        <v>194.04</v>
      </c>
      <c r="AA294" s="88">
        <f t="shared" si="157"/>
        <v>0.62192307692307691</v>
      </c>
      <c r="AB294" s="89">
        <f t="shared" si="158"/>
        <v>158.928</v>
      </c>
      <c r="AC294" s="88">
        <f t="shared" si="159"/>
        <v>0.50938461538461532</v>
      </c>
      <c r="AD294" s="104">
        <f t="shared" si="160"/>
        <v>2119.04</v>
      </c>
    </row>
    <row r="295" spans="1:30" x14ac:dyDescent="0.25">
      <c r="A295" s="2" t="s">
        <v>29</v>
      </c>
      <c r="B295" s="3">
        <v>21476</v>
      </c>
      <c r="C295" s="3">
        <v>716</v>
      </c>
      <c r="D295" s="3">
        <v>179</v>
      </c>
      <c r="E295" s="3">
        <v>29</v>
      </c>
      <c r="F295" s="3">
        <v>84</v>
      </c>
      <c r="G295" s="3">
        <v>300</v>
      </c>
      <c r="H295" s="3">
        <v>20</v>
      </c>
      <c r="I295" s="3">
        <v>93</v>
      </c>
      <c r="J295" s="3">
        <v>479</v>
      </c>
      <c r="K295" s="3">
        <v>55</v>
      </c>
      <c r="L295" s="3">
        <v>89</v>
      </c>
      <c r="M295" s="46">
        <v>7.35</v>
      </c>
      <c r="N295" s="46">
        <v>7.2</v>
      </c>
      <c r="O295" s="3">
        <v>0.74</v>
      </c>
      <c r="P295" s="3">
        <v>0.63700000000000001</v>
      </c>
      <c r="Q295" s="47"/>
      <c r="R295" s="47"/>
      <c r="S295" s="47"/>
      <c r="T295" s="47"/>
      <c r="U295" s="47"/>
      <c r="V295" s="47"/>
      <c r="W295" s="29">
        <v>26418</v>
      </c>
      <c r="X295" s="4">
        <f t="shared" si="154"/>
        <v>1.2301173402868317</v>
      </c>
      <c r="Y295" s="86">
        <f t="shared" si="155"/>
        <v>0.91794871794871791</v>
      </c>
      <c r="Z295" s="87">
        <f t="shared" si="156"/>
        <v>128.16399999999999</v>
      </c>
      <c r="AA295" s="88">
        <f t="shared" si="157"/>
        <v>0.41078205128205125</v>
      </c>
      <c r="AB295" s="89">
        <f t="shared" si="158"/>
        <v>214.8</v>
      </c>
      <c r="AC295" s="88">
        <f t="shared" si="159"/>
        <v>0.68846153846153846</v>
      </c>
      <c r="AD295" s="104">
        <f t="shared" si="160"/>
        <v>2864.0000000000005</v>
      </c>
    </row>
    <row r="296" spans="1:30" x14ac:dyDescent="0.25">
      <c r="A296" s="2" t="s">
        <v>30</v>
      </c>
      <c r="B296" s="3">
        <v>19512</v>
      </c>
      <c r="C296" s="3">
        <v>629</v>
      </c>
      <c r="D296" s="3">
        <v>348</v>
      </c>
      <c r="E296" s="3">
        <v>18</v>
      </c>
      <c r="F296" s="3">
        <v>95</v>
      </c>
      <c r="G296" s="3">
        <v>478</v>
      </c>
      <c r="H296" s="3">
        <v>14</v>
      </c>
      <c r="I296" s="3">
        <v>97</v>
      </c>
      <c r="J296" s="3">
        <v>703</v>
      </c>
      <c r="K296" s="3">
        <v>56</v>
      </c>
      <c r="L296" s="3">
        <v>92</v>
      </c>
      <c r="M296" s="46">
        <v>7.06</v>
      </c>
      <c r="N296" s="46">
        <v>7.1</v>
      </c>
      <c r="O296" s="3">
        <v>0.751</v>
      </c>
      <c r="P296" s="3">
        <v>0.6</v>
      </c>
      <c r="Q296" s="47"/>
      <c r="R296" s="47"/>
      <c r="S296" s="47"/>
      <c r="T296" s="47"/>
      <c r="U296" s="47"/>
      <c r="V296" s="47"/>
      <c r="W296" s="29">
        <v>27576</v>
      </c>
      <c r="X296" s="4">
        <f t="shared" si="154"/>
        <v>1.4132841328413284</v>
      </c>
      <c r="Y296" s="86">
        <f t="shared" si="155"/>
        <v>0.80641025641025643</v>
      </c>
      <c r="Z296" s="87">
        <f t="shared" si="156"/>
        <v>218.892</v>
      </c>
      <c r="AA296" s="88">
        <f t="shared" si="157"/>
        <v>0.7015769230769231</v>
      </c>
      <c r="AB296" s="89">
        <f t="shared" si="158"/>
        <v>300.66199999999998</v>
      </c>
      <c r="AC296" s="88">
        <f t="shared" si="159"/>
        <v>0.96366025641025632</v>
      </c>
      <c r="AD296" s="104">
        <f t="shared" si="160"/>
        <v>4008.8266666666673</v>
      </c>
    </row>
    <row r="297" spans="1:30" x14ac:dyDescent="0.25">
      <c r="A297" s="2" t="s">
        <v>31</v>
      </c>
      <c r="B297" s="3">
        <v>24947</v>
      </c>
      <c r="C297" s="3">
        <v>832</v>
      </c>
      <c r="D297" s="3">
        <v>329</v>
      </c>
      <c r="E297" s="3">
        <v>20</v>
      </c>
      <c r="F297" s="3">
        <v>94</v>
      </c>
      <c r="G297" s="3">
        <v>470</v>
      </c>
      <c r="H297" s="3">
        <v>23</v>
      </c>
      <c r="I297" s="3">
        <v>95</v>
      </c>
      <c r="J297" s="3">
        <v>836</v>
      </c>
      <c r="K297" s="3">
        <v>110</v>
      </c>
      <c r="L297" s="3">
        <v>87</v>
      </c>
      <c r="M297" s="46">
        <v>7.73</v>
      </c>
      <c r="N297" s="46">
        <v>7.2</v>
      </c>
      <c r="O297" s="3">
        <v>0.79700000000000004</v>
      </c>
      <c r="P297" s="3">
        <v>0.65100000000000002</v>
      </c>
      <c r="Q297" s="47"/>
      <c r="R297" s="47"/>
      <c r="S297" s="47"/>
      <c r="T297" s="47"/>
      <c r="U297" s="47"/>
      <c r="V297" s="47"/>
      <c r="W297" s="29">
        <v>26887</v>
      </c>
      <c r="X297" s="4">
        <f t="shared" si="154"/>
        <v>1.0777648615063935</v>
      </c>
      <c r="Y297" s="86">
        <f t="shared" si="155"/>
        <v>1.0666666666666667</v>
      </c>
      <c r="Z297" s="87">
        <f t="shared" si="156"/>
        <v>273.72800000000001</v>
      </c>
      <c r="AA297" s="88">
        <f t="shared" si="157"/>
        <v>0.87733333333333341</v>
      </c>
      <c r="AB297" s="89">
        <f t="shared" si="158"/>
        <v>391.04</v>
      </c>
      <c r="AC297" s="88">
        <f t="shared" si="159"/>
        <v>1.2533333333333334</v>
      </c>
      <c r="AD297" s="104">
        <f t="shared" si="160"/>
        <v>5213.8666666666668</v>
      </c>
    </row>
    <row r="298" spans="1:30" ht="13" thickBot="1" x14ac:dyDescent="0.3">
      <c r="A298" s="2" t="s">
        <v>32</v>
      </c>
      <c r="B298" s="3">
        <v>18785</v>
      </c>
      <c r="C298" s="3">
        <v>606</v>
      </c>
      <c r="D298" s="3">
        <v>264</v>
      </c>
      <c r="E298" s="3">
        <v>77</v>
      </c>
      <c r="F298" s="3">
        <v>79</v>
      </c>
      <c r="G298" s="3">
        <v>530</v>
      </c>
      <c r="H298" s="3">
        <v>68</v>
      </c>
      <c r="I298" s="3">
        <v>87</v>
      </c>
      <c r="J298" s="3">
        <v>1105</v>
      </c>
      <c r="K298" s="3">
        <v>134</v>
      </c>
      <c r="L298" s="3">
        <v>88</v>
      </c>
      <c r="M298" s="48">
        <v>7.2</v>
      </c>
      <c r="N298" s="48">
        <v>7.3</v>
      </c>
      <c r="O298" s="65">
        <v>0.999</v>
      </c>
      <c r="P298" s="65">
        <v>0.53900000000000003</v>
      </c>
      <c r="Q298" s="49"/>
      <c r="R298" s="49"/>
      <c r="S298" s="49"/>
      <c r="T298" s="49"/>
      <c r="U298" s="49"/>
      <c r="V298" s="49"/>
      <c r="W298" s="29">
        <v>27936</v>
      </c>
      <c r="X298" s="4">
        <f t="shared" si="154"/>
        <v>1.4871439978706416</v>
      </c>
      <c r="Y298" s="86">
        <f t="shared" si="155"/>
        <v>0.77692307692307694</v>
      </c>
      <c r="Z298" s="87">
        <f t="shared" si="156"/>
        <v>159.98400000000001</v>
      </c>
      <c r="AA298" s="88">
        <f t="shared" si="157"/>
        <v>0.51276923076923075</v>
      </c>
      <c r="AB298" s="89">
        <f t="shared" si="158"/>
        <v>321.18</v>
      </c>
      <c r="AC298" s="88">
        <f t="shared" si="159"/>
        <v>1.029423076923077</v>
      </c>
      <c r="AD298" s="104">
        <f t="shared" si="160"/>
        <v>4282.3999999999996</v>
      </c>
    </row>
    <row r="299" spans="1:30" ht="13" thickTop="1" x14ac:dyDescent="0.25">
      <c r="A299" s="5" t="s">
        <v>92</v>
      </c>
      <c r="B299" s="35">
        <f>SUM(B287:B298)</f>
        <v>214851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50"/>
      <c r="N299" s="50"/>
      <c r="O299" s="6"/>
      <c r="P299" s="6"/>
      <c r="Q299" s="51"/>
      <c r="R299" s="51"/>
      <c r="S299" s="51"/>
      <c r="T299" s="51"/>
      <c r="U299" s="51"/>
      <c r="V299" s="51"/>
      <c r="W299" s="36">
        <f>SUM(W287:W298)</f>
        <v>311519</v>
      </c>
      <c r="X299" s="28"/>
      <c r="Y299" s="90"/>
      <c r="Z299" s="91"/>
      <c r="AA299" s="92"/>
      <c r="AB299" s="93"/>
      <c r="AC299" s="92"/>
      <c r="AD299" s="101"/>
    </row>
    <row r="300" spans="1:30" ht="13" thickBot="1" x14ac:dyDescent="0.3">
      <c r="A300" s="7" t="s">
        <v>93</v>
      </c>
      <c r="B300" s="8">
        <f>AVERAGE(B287:B298)</f>
        <v>17904.25</v>
      </c>
      <c r="C300" s="8">
        <f t="shared" ref="C300:J300" si="161">AVERAGE(C287:C298)</f>
        <v>588.41666666666663</v>
      </c>
      <c r="D300" s="8">
        <f t="shared" si="161"/>
        <v>326.91666666666669</v>
      </c>
      <c r="E300" s="8">
        <f>AVERAGE(E287:E298)</f>
        <v>33.333333333333336</v>
      </c>
      <c r="F300" s="8">
        <f>AVERAGE(F287:F298)</f>
        <v>89.833333333333329</v>
      </c>
      <c r="G300" s="8">
        <f>AVERAGE(G287:G298)</f>
        <v>463.75</v>
      </c>
      <c r="H300" s="8">
        <f>AVERAGE(H287:H298)</f>
        <v>32.666666666666664</v>
      </c>
      <c r="I300" s="8">
        <f>AVERAGE(I287:I298)</f>
        <v>92.833333333333329</v>
      </c>
      <c r="J300" s="8">
        <f t="shared" si="161"/>
        <v>808.08333333333337</v>
      </c>
      <c r="K300" s="8">
        <f>AVERAGE(K287:K298)</f>
        <v>104</v>
      </c>
      <c r="L300" s="8">
        <f>AVERAGE(L287:L298)</f>
        <v>87.416666666666671</v>
      </c>
      <c r="M300" s="52">
        <f t="shared" ref="M300:X300" si="162">AVERAGE(M287:M298)</f>
        <v>7.645833333333333</v>
      </c>
      <c r="N300" s="52">
        <f t="shared" si="162"/>
        <v>7.3999999999999995</v>
      </c>
      <c r="O300" s="8">
        <f t="shared" si="162"/>
        <v>1.0886666666666669</v>
      </c>
      <c r="P300" s="8">
        <f t="shared" si="162"/>
        <v>0.82233333333333336</v>
      </c>
      <c r="Q300" s="53"/>
      <c r="R300" s="53"/>
      <c r="S300" s="53"/>
      <c r="T300" s="53"/>
      <c r="U300" s="53"/>
      <c r="V300" s="53"/>
      <c r="W300" s="27">
        <f t="shared" si="162"/>
        <v>25959.916666666668</v>
      </c>
      <c r="X300" s="23">
        <f t="shared" si="162"/>
        <v>1.4877831365113119</v>
      </c>
      <c r="Y300" s="94">
        <f t="shared" ref="Y300" si="163">C300/$C$2</f>
        <v>0.75438034188034186</v>
      </c>
      <c r="Z300" s="95">
        <f t="shared" ref="Z300" si="164">(C300*D300)/1000</f>
        <v>192.36321527777778</v>
      </c>
      <c r="AA300" s="96">
        <f t="shared" si="157"/>
        <v>0.61654876691595439</v>
      </c>
      <c r="AB300" s="97">
        <f t="shared" ref="AB300" si="165">(G300*C300)/1000</f>
        <v>272.87822916666664</v>
      </c>
      <c r="AC300" s="96">
        <f t="shared" si="159"/>
        <v>0.87460970886752132</v>
      </c>
      <c r="AD300" s="102">
        <f>AVERAGE(AD287:AD298)</f>
        <v>3573.9688888888891</v>
      </c>
    </row>
    <row r="301" spans="1:30" ht="13" thickTop="1" x14ac:dyDescent="0.25"/>
    <row r="302" spans="1:30" ht="13" thickBot="1" x14ac:dyDescent="0.3"/>
    <row r="303" spans="1:30" ht="13.5" thickTop="1" x14ac:dyDescent="0.3">
      <c r="A303" s="18" t="s">
        <v>5</v>
      </c>
      <c r="B303" s="19" t="s">
        <v>6</v>
      </c>
      <c r="C303" s="19" t="s">
        <v>6</v>
      </c>
      <c r="D303" s="19" t="s">
        <v>7</v>
      </c>
      <c r="E303" s="19" t="s">
        <v>8</v>
      </c>
      <c r="F303" s="30" t="s">
        <v>2</v>
      </c>
      <c r="G303" s="19" t="s">
        <v>9</v>
      </c>
      <c r="H303" s="19" t="s">
        <v>10</v>
      </c>
      <c r="I303" s="30" t="s">
        <v>3</v>
      </c>
      <c r="J303" s="19" t="s">
        <v>11</v>
      </c>
      <c r="K303" s="19" t="s">
        <v>12</v>
      </c>
      <c r="L303" s="30" t="s">
        <v>13</v>
      </c>
      <c r="M303" s="32" t="s">
        <v>46</v>
      </c>
      <c r="N303" s="32" t="s">
        <v>47</v>
      </c>
      <c r="O303" s="62" t="s">
        <v>48</v>
      </c>
      <c r="P303" s="62" t="s">
        <v>49</v>
      </c>
      <c r="Q303" s="39"/>
      <c r="R303" s="39"/>
      <c r="S303" s="39"/>
      <c r="T303" s="39"/>
      <c r="U303" s="39"/>
      <c r="V303" s="39"/>
      <c r="W303" s="24" t="s">
        <v>38</v>
      </c>
      <c r="X303" s="20" t="s">
        <v>14</v>
      </c>
      <c r="Y303" s="78" t="s">
        <v>50</v>
      </c>
      <c r="Z303" s="79" t="s">
        <v>51</v>
      </c>
      <c r="AA303" s="80" t="s">
        <v>52</v>
      </c>
      <c r="AB303" s="81" t="s">
        <v>50</v>
      </c>
      <c r="AC303" s="80" t="s">
        <v>50</v>
      </c>
      <c r="AD303" s="78" t="s">
        <v>131</v>
      </c>
    </row>
    <row r="304" spans="1:30" ht="13" thickBot="1" x14ac:dyDescent="0.3">
      <c r="A304" s="15" t="s">
        <v>94</v>
      </c>
      <c r="B304" s="16" t="s">
        <v>16</v>
      </c>
      <c r="C304" s="17" t="s">
        <v>17</v>
      </c>
      <c r="D304" s="16" t="s">
        <v>18</v>
      </c>
      <c r="E304" s="16" t="s">
        <v>18</v>
      </c>
      <c r="F304" s="31" t="s">
        <v>54</v>
      </c>
      <c r="G304" s="16" t="s">
        <v>18</v>
      </c>
      <c r="H304" s="16" t="s">
        <v>18</v>
      </c>
      <c r="I304" s="31" t="s">
        <v>54</v>
      </c>
      <c r="J304" s="16" t="s">
        <v>18</v>
      </c>
      <c r="K304" s="16" t="s">
        <v>18</v>
      </c>
      <c r="L304" s="31" t="s">
        <v>54</v>
      </c>
      <c r="M304" s="33"/>
      <c r="N304" s="33"/>
      <c r="O304" s="63"/>
      <c r="P304" s="63"/>
      <c r="Q304" s="40"/>
      <c r="R304" s="40"/>
      <c r="S304" s="40"/>
      <c r="T304" s="40"/>
      <c r="U304" s="40"/>
      <c r="V304" s="40"/>
      <c r="W304" s="25" t="s">
        <v>40</v>
      </c>
      <c r="X304" s="17" t="s">
        <v>20</v>
      </c>
      <c r="Y304" s="82" t="s">
        <v>6</v>
      </c>
      <c r="Z304" s="83" t="s">
        <v>55</v>
      </c>
      <c r="AA304" s="84" t="s">
        <v>56</v>
      </c>
      <c r="AB304" s="85" t="s">
        <v>57</v>
      </c>
      <c r="AC304" s="84" t="s">
        <v>58</v>
      </c>
      <c r="AD304" s="103" t="s">
        <v>132</v>
      </c>
    </row>
    <row r="305" spans="1:30" ht="13" thickTop="1" x14ac:dyDescent="0.25">
      <c r="A305" s="2" t="s">
        <v>21</v>
      </c>
      <c r="B305" s="3">
        <v>15825</v>
      </c>
      <c r="C305" s="3">
        <v>510</v>
      </c>
      <c r="D305" s="3">
        <v>336</v>
      </c>
      <c r="E305" s="3">
        <v>46</v>
      </c>
      <c r="F305" s="3">
        <v>86</v>
      </c>
      <c r="G305" s="3">
        <v>493</v>
      </c>
      <c r="H305" s="3">
        <v>58</v>
      </c>
      <c r="I305" s="3">
        <v>88</v>
      </c>
      <c r="J305" s="3">
        <v>997</v>
      </c>
      <c r="K305" s="3">
        <v>157</v>
      </c>
      <c r="L305" s="3">
        <v>84</v>
      </c>
      <c r="M305" s="44">
        <v>7.53</v>
      </c>
      <c r="N305" s="44">
        <v>7.2</v>
      </c>
      <c r="O305" s="64">
        <v>0.95</v>
      </c>
      <c r="P305" s="64">
        <v>0.76800000000000002</v>
      </c>
      <c r="Q305" s="45"/>
      <c r="R305" s="45"/>
      <c r="S305" s="45"/>
      <c r="T305" s="45"/>
      <c r="U305" s="45"/>
      <c r="V305" s="45"/>
      <c r="W305" s="29">
        <v>28324</v>
      </c>
      <c r="X305" s="4">
        <f t="shared" ref="X305:X316" si="166">W305/B305</f>
        <v>1.7898262243285941</v>
      </c>
      <c r="Y305" s="86">
        <f>C305/$C$2</f>
        <v>0.65384615384615385</v>
      </c>
      <c r="Z305" s="87">
        <f>(C305*D305)/1000</f>
        <v>171.36</v>
      </c>
      <c r="AA305" s="88">
        <f>(Z305)/$E$3</f>
        <v>0.5492307692307693</v>
      </c>
      <c r="AB305" s="89">
        <f>(G305*C305)/1000</f>
        <v>251.43</v>
      </c>
      <c r="AC305" s="88">
        <f>(AB305)/$G$3</f>
        <v>0.80586538461538459</v>
      </c>
      <c r="AD305" s="104">
        <f>(0.8*C305*G305)/60</f>
        <v>3352.4</v>
      </c>
    </row>
    <row r="306" spans="1:30" x14ac:dyDescent="0.25">
      <c r="A306" s="2" t="s">
        <v>22</v>
      </c>
      <c r="B306" s="3">
        <v>15357</v>
      </c>
      <c r="C306" s="3">
        <v>548</v>
      </c>
      <c r="D306" s="3">
        <v>288</v>
      </c>
      <c r="E306" s="3">
        <v>36</v>
      </c>
      <c r="F306" s="3">
        <v>87</v>
      </c>
      <c r="G306" s="3">
        <v>575</v>
      </c>
      <c r="H306" s="3">
        <v>38</v>
      </c>
      <c r="I306" s="3">
        <v>93</v>
      </c>
      <c r="J306" s="3">
        <v>1063</v>
      </c>
      <c r="K306" s="3">
        <v>127</v>
      </c>
      <c r="L306" s="3">
        <v>88</v>
      </c>
      <c r="M306" s="46">
        <v>7.4</v>
      </c>
      <c r="N306" s="46">
        <v>7.3</v>
      </c>
      <c r="O306" s="3">
        <v>0.83899999999999997</v>
      </c>
      <c r="P306" s="3">
        <v>0.67100000000000004</v>
      </c>
      <c r="Q306" s="47"/>
      <c r="R306" s="47"/>
      <c r="S306" s="47"/>
      <c r="T306" s="47"/>
      <c r="U306" s="47"/>
      <c r="V306" s="47"/>
      <c r="W306" s="29">
        <v>24618</v>
      </c>
      <c r="X306" s="4">
        <f t="shared" si="166"/>
        <v>1.6030474702090252</v>
      </c>
      <c r="Y306" s="86">
        <f t="shared" ref="Y306:Y316" si="167">C306/$C$2</f>
        <v>0.70256410256410251</v>
      </c>
      <c r="Z306" s="87">
        <f t="shared" ref="Z306:Z316" si="168">(C306*D306)/1000</f>
        <v>157.82400000000001</v>
      </c>
      <c r="AA306" s="88">
        <f t="shared" ref="AA306:AA318" si="169">(Z306)/$E$3</f>
        <v>0.50584615384615383</v>
      </c>
      <c r="AB306" s="89">
        <f t="shared" ref="AB306:AB316" si="170">(G306*C306)/1000</f>
        <v>315.10000000000002</v>
      </c>
      <c r="AC306" s="88">
        <f t="shared" ref="AC306:AC318" si="171">(AB306)/$G$3</f>
        <v>1.0099358974358974</v>
      </c>
      <c r="AD306" s="104">
        <f t="shared" ref="AD306:AD316" si="172">(0.8*C306*G306)/60</f>
        <v>4201.3333333333339</v>
      </c>
    </row>
    <row r="307" spans="1:30" x14ac:dyDescent="0.25">
      <c r="A307" s="2" t="s">
        <v>23</v>
      </c>
      <c r="B307" s="3">
        <v>25496</v>
      </c>
      <c r="C307" s="3">
        <v>822</v>
      </c>
      <c r="D307" s="3">
        <v>324</v>
      </c>
      <c r="E307" s="3">
        <v>34</v>
      </c>
      <c r="F307" s="3">
        <v>90</v>
      </c>
      <c r="G307" s="3">
        <v>420</v>
      </c>
      <c r="H307" s="3">
        <v>37</v>
      </c>
      <c r="I307" s="3">
        <v>91</v>
      </c>
      <c r="J307" s="3">
        <v>853</v>
      </c>
      <c r="K307" s="3">
        <v>118</v>
      </c>
      <c r="L307" s="3">
        <v>86</v>
      </c>
      <c r="M307" s="46">
        <v>7.56</v>
      </c>
      <c r="N307" s="46">
        <v>7.2</v>
      </c>
      <c r="O307" s="3">
        <v>0.69299999999999995</v>
      </c>
      <c r="P307" s="3">
        <v>0.42199999999999999</v>
      </c>
      <c r="Q307" s="47"/>
      <c r="R307" s="47"/>
      <c r="S307" s="47"/>
      <c r="T307" s="47"/>
      <c r="U307" s="47"/>
      <c r="V307" s="47"/>
      <c r="W307" s="29">
        <v>28895</v>
      </c>
      <c r="X307" s="4">
        <f t="shared" si="166"/>
        <v>1.1333150298085974</v>
      </c>
      <c r="Y307" s="86">
        <f t="shared" si="167"/>
        <v>1.0538461538461539</v>
      </c>
      <c r="Z307" s="87">
        <f t="shared" si="168"/>
        <v>266.32799999999997</v>
      </c>
      <c r="AA307" s="88">
        <f t="shared" si="169"/>
        <v>0.85361538461538455</v>
      </c>
      <c r="AB307" s="89">
        <f t="shared" si="170"/>
        <v>345.24</v>
      </c>
      <c r="AC307" s="88">
        <f t="shared" si="171"/>
        <v>1.1065384615384615</v>
      </c>
      <c r="AD307" s="104">
        <f t="shared" si="172"/>
        <v>4603.2</v>
      </c>
    </row>
    <row r="308" spans="1:30" x14ac:dyDescent="0.25">
      <c r="A308" s="2" t="s">
        <v>24</v>
      </c>
      <c r="B308" s="3">
        <v>20406</v>
      </c>
      <c r="C308" s="3">
        <v>680</v>
      </c>
      <c r="D308" s="3">
        <v>243</v>
      </c>
      <c r="E308" s="3">
        <v>25</v>
      </c>
      <c r="F308" s="3">
        <v>90</v>
      </c>
      <c r="G308" s="3">
        <v>378</v>
      </c>
      <c r="H308" s="3">
        <v>26</v>
      </c>
      <c r="I308" s="3">
        <v>93</v>
      </c>
      <c r="J308" s="3">
        <v>758</v>
      </c>
      <c r="K308" s="3">
        <v>69</v>
      </c>
      <c r="L308" s="3">
        <v>91</v>
      </c>
      <c r="M308" s="46">
        <v>7.61</v>
      </c>
      <c r="N308" s="46">
        <v>7.2</v>
      </c>
      <c r="O308" s="3">
        <v>0.68799999999999994</v>
      </c>
      <c r="P308" s="3">
        <v>0.48099999999999998</v>
      </c>
      <c r="Q308" s="47"/>
      <c r="R308" s="47"/>
      <c r="S308" s="47"/>
      <c r="T308" s="47"/>
      <c r="U308" s="47"/>
      <c r="V308" s="47"/>
      <c r="W308" s="29">
        <v>27047</v>
      </c>
      <c r="X308" s="4">
        <f t="shared" si="166"/>
        <v>1.3254434970106832</v>
      </c>
      <c r="Y308" s="86">
        <f t="shared" si="167"/>
        <v>0.87179487179487181</v>
      </c>
      <c r="Z308" s="87">
        <f t="shared" si="168"/>
        <v>165.24</v>
      </c>
      <c r="AA308" s="88">
        <f t="shared" si="169"/>
        <v>0.5296153846153846</v>
      </c>
      <c r="AB308" s="89">
        <f t="shared" si="170"/>
        <v>257.04000000000002</v>
      </c>
      <c r="AC308" s="88">
        <f t="shared" si="171"/>
        <v>0.82384615384615389</v>
      </c>
      <c r="AD308" s="104">
        <f t="shared" si="172"/>
        <v>3427.2</v>
      </c>
    </row>
    <row r="309" spans="1:30" x14ac:dyDescent="0.25">
      <c r="A309" s="2" t="s">
        <v>25</v>
      </c>
      <c r="B309" s="3">
        <v>18109</v>
      </c>
      <c r="C309" s="3">
        <v>584</v>
      </c>
      <c r="D309" s="3">
        <v>312</v>
      </c>
      <c r="E309" s="3">
        <v>20</v>
      </c>
      <c r="F309" s="3">
        <v>94</v>
      </c>
      <c r="G309" s="3">
        <v>340</v>
      </c>
      <c r="H309" s="3">
        <v>19</v>
      </c>
      <c r="I309" s="3">
        <v>94</v>
      </c>
      <c r="J309" s="3">
        <v>690</v>
      </c>
      <c r="K309" s="3">
        <v>69</v>
      </c>
      <c r="L309" s="3">
        <v>90</v>
      </c>
      <c r="M309" s="46">
        <v>7.41</v>
      </c>
      <c r="N309" s="46">
        <v>7.4</v>
      </c>
      <c r="O309" s="3">
        <v>0.70299999999999996</v>
      </c>
      <c r="P309" s="3">
        <v>0.51800000000000002</v>
      </c>
      <c r="Q309" s="47"/>
      <c r="R309" s="47"/>
      <c r="S309" s="47"/>
      <c r="T309" s="47"/>
      <c r="U309" s="47"/>
      <c r="V309" s="47"/>
      <c r="W309" s="29">
        <v>27552</v>
      </c>
      <c r="X309" s="4">
        <f t="shared" si="166"/>
        <v>1.5214534209509083</v>
      </c>
      <c r="Y309" s="86">
        <f t="shared" si="167"/>
        <v>0.74871794871794872</v>
      </c>
      <c r="Z309" s="87">
        <f t="shared" si="168"/>
        <v>182.208</v>
      </c>
      <c r="AA309" s="88">
        <f t="shared" si="169"/>
        <v>0.58399999999999996</v>
      </c>
      <c r="AB309" s="89">
        <f t="shared" si="170"/>
        <v>198.56</v>
      </c>
      <c r="AC309" s="88">
        <f t="shared" si="171"/>
        <v>0.63641025641025639</v>
      </c>
      <c r="AD309" s="104">
        <f t="shared" si="172"/>
        <v>2647.4666666666672</v>
      </c>
    </row>
    <row r="310" spans="1:30" x14ac:dyDescent="0.25">
      <c r="A310" s="2" t="s">
        <v>26</v>
      </c>
      <c r="B310" s="3">
        <v>15169</v>
      </c>
      <c r="C310" s="3">
        <v>506</v>
      </c>
      <c r="D310" s="3">
        <v>296</v>
      </c>
      <c r="E310" s="3">
        <v>16</v>
      </c>
      <c r="F310" s="3">
        <v>95</v>
      </c>
      <c r="G310" s="3">
        <v>459</v>
      </c>
      <c r="H310" s="3">
        <v>26</v>
      </c>
      <c r="I310" s="3">
        <v>94</v>
      </c>
      <c r="J310" s="3">
        <v>881</v>
      </c>
      <c r="K310" s="3">
        <v>89</v>
      </c>
      <c r="L310" s="3">
        <v>90</v>
      </c>
      <c r="M310" s="46">
        <v>7.04</v>
      </c>
      <c r="N310" s="46">
        <v>7.3</v>
      </c>
      <c r="O310" s="3">
        <v>0.97899999999999998</v>
      </c>
      <c r="P310" s="3">
        <v>0.75700000000000001</v>
      </c>
      <c r="Q310" s="54"/>
      <c r="R310" s="54"/>
      <c r="S310" s="54"/>
      <c r="T310" s="54"/>
      <c r="U310" s="54"/>
      <c r="V310" s="54"/>
      <c r="W310" s="29">
        <v>22768</v>
      </c>
      <c r="X310" s="4">
        <f t="shared" si="166"/>
        <v>1.5009558968949832</v>
      </c>
      <c r="Y310" s="86">
        <f t="shared" si="167"/>
        <v>0.64871794871794874</v>
      </c>
      <c r="Z310" s="87">
        <f t="shared" si="168"/>
        <v>149.77600000000001</v>
      </c>
      <c r="AA310" s="88">
        <f t="shared" si="169"/>
        <v>0.48005128205128206</v>
      </c>
      <c r="AB310" s="89">
        <f t="shared" si="170"/>
        <v>232.25399999999999</v>
      </c>
      <c r="AC310" s="88">
        <f t="shared" si="171"/>
        <v>0.74440384615384614</v>
      </c>
      <c r="AD310" s="104">
        <f t="shared" si="172"/>
        <v>3096.7200000000003</v>
      </c>
    </row>
    <row r="311" spans="1:30" x14ac:dyDescent="0.25">
      <c r="A311" s="2" t="s">
        <v>27</v>
      </c>
      <c r="B311" s="3">
        <v>14137</v>
      </c>
      <c r="C311" s="3">
        <v>456</v>
      </c>
      <c r="D311" s="3">
        <v>338</v>
      </c>
      <c r="E311" s="3">
        <v>25</v>
      </c>
      <c r="F311" s="3">
        <v>93</v>
      </c>
      <c r="G311" s="3">
        <v>458</v>
      </c>
      <c r="H311" s="3">
        <v>22</v>
      </c>
      <c r="I311" s="3">
        <v>95</v>
      </c>
      <c r="J311" s="3">
        <v>929</v>
      </c>
      <c r="K311" s="3">
        <v>100</v>
      </c>
      <c r="L311" s="3">
        <v>89</v>
      </c>
      <c r="M311" s="46">
        <v>7.1</v>
      </c>
      <c r="N311" s="46">
        <v>7.4</v>
      </c>
      <c r="O311" s="3">
        <v>1.0249999999999999</v>
      </c>
      <c r="P311" s="3">
        <v>0.96599999999999997</v>
      </c>
      <c r="Q311" s="47"/>
      <c r="R311" s="47"/>
      <c r="S311" s="47"/>
      <c r="T311" s="47"/>
      <c r="U311" s="47"/>
      <c r="V311" s="47"/>
      <c r="W311" s="29">
        <v>19318</v>
      </c>
      <c r="X311" s="4">
        <f t="shared" si="166"/>
        <v>1.3664851099950484</v>
      </c>
      <c r="Y311" s="86">
        <f t="shared" si="167"/>
        <v>0.58461538461538465</v>
      </c>
      <c r="Z311" s="87">
        <f t="shared" si="168"/>
        <v>154.12799999999999</v>
      </c>
      <c r="AA311" s="88">
        <f t="shared" si="169"/>
        <v>0.49399999999999994</v>
      </c>
      <c r="AB311" s="89">
        <f t="shared" si="170"/>
        <v>208.84800000000001</v>
      </c>
      <c r="AC311" s="88">
        <f t="shared" si="171"/>
        <v>0.66938461538461547</v>
      </c>
      <c r="AD311" s="104">
        <f t="shared" si="172"/>
        <v>2784.64</v>
      </c>
    </row>
    <row r="312" spans="1:30" x14ac:dyDescent="0.25">
      <c r="A312" s="2" t="s">
        <v>28</v>
      </c>
      <c r="B312" s="3">
        <v>14891</v>
      </c>
      <c r="C312" s="3">
        <v>480</v>
      </c>
      <c r="D312" s="3">
        <v>362</v>
      </c>
      <c r="E312" s="3">
        <v>25</v>
      </c>
      <c r="F312" s="3">
        <v>93</v>
      </c>
      <c r="G312" s="3">
        <v>350</v>
      </c>
      <c r="H312" s="3">
        <v>20</v>
      </c>
      <c r="I312" s="3">
        <v>94</v>
      </c>
      <c r="J312" s="3">
        <v>798</v>
      </c>
      <c r="K312" s="3">
        <v>105</v>
      </c>
      <c r="L312" s="3">
        <v>87</v>
      </c>
      <c r="M312" s="46">
        <v>7</v>
      </c>
      <c r="N312" s="46">
        <v>7.5</v>
      </c>
      <c r="O312" s="3">
        <v>1.1259999999999999</v>
      </c>
      <c r="P312" s="3">
        <v>1.0049999999999999</v>
      </c>
      <c r="Q312" s="47"/>
      <c r="R312" s="47"/>
      <c r="S312" s="47"/>
      <c r="T312" s="47"/>
      <c r="U312" s="47"/>
      <c r="V312" s="47"/>
      <c r="W312" s="29">
        <v>18501</v>
      </c>
      <c r="X312" s="4">
        <f t="shared" si="166"/>
        <v>1.2424283124034652</v>
      </c>
      <c r="Y312" s="86">
        <f t="shared" si="167"/>
        <v>0.61538461538461542</v>
      </c>
      <c r="Z312" s="87">
        <f t="shared" si="168"/>
        <v>173.76</v>
      </c>
      <c r="AA312" s="88">
        <f t="shared" si="169"/>
        <v>0.55692307692307685</v>
      </c>
      <c r="AB312" s="89">
        <f t="shared" si="170"/>
        <v>168</v>
      </c>
      <c r="AC312" s="88">
        <f t="shared" si="171"/>
        <v>0.53846153846153844</v>
      </c>
      <c r="AD312" s="104">
        <f t="shared" si="172"/>
        <v>2240</v>
      </c>
    </row>
    <row r="313" spans="1:30" x14ac:dyDescent="0.25">
      <c r="A313" s="2" t="s">
        <v>29</v>
      </c>
      <c r="B313" s="3">
        <v>16054</v>
      </c>
      <c r="C313" s="3">
        <v>535</v>
      </c>
      <c r="D313" s="3">
        <v>344</v>
      </c>
      <c r="E313" s="3">
        <v>17</v>
      </c>
      <c r="F313" s="3">
        <v>95</v>
      </c>
      <c r="G313" s="3">
        <v>378</v>
      </c>
      <c r="H313" s="3">
        <v>17</v>
      </c>
      <c r="I313" s="3">
        <v>96</v>
      </c>
      <c r="J313" s="3">
        <v>706</v>
      </c>
      <c r="K313" s="3">
        <v>82</v>
      </c>
      <c r="L313" s="3">
        <v>98</v>
      </c>
      <c r="M313" s="46">
        <v>7.11</v>
      </c>
      <c r="N313" s="46">
        <v>7.54</v>
      </c>
      <c r="O313" s="3">
        <v>0.10929999999999999</v>
      </c>
      <c r="P313" s="3">
        <v>0.876</v>
      </c>
      <c r="Q313" s="47"/>
      <c r="R313" s="47"/>
      <c r="S313" s="47"/>
      <c r="T313" s="47"/>
      <c r="U313" s="47"/>
      <c r="V313" s="47"/>
      <c r="W313" s="29">
        <v>22345</v>
      </c>
      <c r="X313" s="4">
        <f t="shared" si="166"/>
        <v>1.3918649557742619</v>
      </c>
      <c r="Y313" s="86">
        <f t="shared" si="167"/>
        <v>0.6858974358974359</v>
      </c>
      <c r="Z313" s="87">
        <f t="shared" si="168"/>
        <v>184.04</v>
      </c>
      <c r="AA313" s="88">
        <f t="shared" si="169"/>
        <v>0.58987179487179486</v>
      </c>
      <c r="AB313" s="89">
        <f t="shared" si="170"/>
        <v>202.23</v>
      </c>
      <c r="AC313" s="88">
        <f t="shared" si="171"/>
        <v>0.64817307692307691</v>
      </c>
      <c r="AD313" s="104">
        <f t="shared" si="172"/>
        <v>2696.4</v>
      </c>
    </row>
    <row r="314" spans="1:30" x14ac:dyDescent="0.25">
      <c r="A314" s="2" t="s">
        <v>30</v>
      </c>
      <c r="B314" s="3">
        <v>17442</v>
      </c>
      <c r="C314" s="3">
        <v>563</v>
      </c>
      <c r="D314" s="3">
        <v>271</v>
      </c>
      <c r="E314" s="3">
        <v>11</v>
      </c>
      <c r="F314" s="3">
        <v>96</v>
      </c>
      <c r="G314" s="3">
        <v>339</v>
      </c>
      <c r="H314" s="3">
        <v>21</v>
      </c>
      <c r="I314" s="3">
        <v>94</v>
      </c>
      <c r="J314" s="3">
        <v>659</v>
      </c>
      <c r="K314" s="3">
        <v>80</v>
      </c>
      <c r="L314" s="3">
        <v>88</v>
      </c>
      <c r="M314" s="46">
        <v>7.39</v>
      </c>
      <c r="N314" s="46">
        <v>7.52</v>
      </c>
      <c r="O314" s="3">
        <v>0.65400000000000003</v>
      </c>
      <c r="P314" s="3">
        <v>0.57899999999999996</v>
      </c>
      <c r="Q314" s="47"/>
      <c r="R314" s="47"/>
      <c r="S314" s="47"/>
      <c r="T314" s="47"/>
      <c r="U314" s="47"/>
      <c r="V314" s="47"/>
      <c r="W314" s="29">
        <v>27139</v>
      </c>
      <c r="X314" s="4">
        <f t="shared" si="166"/>
        <v>1.555956885678248</v>
      </c>
      <c r="Y314" s="86">
        <f t="shared" si="167"/>
        <v>0.72179487179487178</v>
      </c>
      <c r="Z314" s="87">
        <f t="shared" si="168"/>
        <v>152.57300000000001</v>
      </c>
      <c r="AA314" s="88">
        <f t="shared" si="169"/>
        <v>0.48901602564102564</v>
      </c>
      <c r="AB314" s="89">
        <f t="shared" si="170"/>
        <v>190.857</v>
      </c>
      <c r="AC314" s="88">
        <f t="shared" si="171"/>
        <v>0.61172115384615389</v>
      </c>
      <c r="AD314" s="104">
        <f t="shared" si="172"/>
        <v>2544.7600000000002</v>
      </c>
    </row>
    <row r="315" spans="1:30" x14ac:dyDescent="0.25">
      <c r="A315" s="2" t="s">
        <v>31</v>
      </c>
      <c r="B315" s="3">
        <v>20866</v>
      </c>
      <c r="C315" s="3">
        <v>696</v>
      </c>
      <c r="D315" s="3">
        <v>205</v>
      </c>
      <c r="E315" s="3">
        <v>10</v>
      </c>
      <c r="F315" s="3">
        <v>95</v>
      </c>
      <c r="G315" s="3">
        <v>443</v>
      </c>
      <c r="H315" s="3">
        <v>24</v>
      </c>
      <c r="I315" s="3">
        <v>95</v>
      </c>
      <c r="J315" s="3">
        <v>723</v>
      </c>
      <c r="K315" s="3">
        <v>76</v>
      </c>
      <c r="L315" s="3">
        <v>89</v>
      </c>
      <c r="M315" s="46">
        <v>7.46</v>
      </c>
      <c r="N315" s="4">
        <v>7.3</v>
      </c>
      <c r="O315" s="66">
        <v>0.64300000000000002</v>
      </c>
      <c r="P315" s="3">
        <v>0.42</v>
      </c>
      <c r="Q315" s="47"/>
      <c r="R315" s="47"/>
      <c r="S315" s="47"/>
      <c r="T315" s="47"/>
      <c r="U315" s="47"/>
      <c r="V315" s="47"/>
      <c r="W315" s="29">
        <v>26354</v>
      </c>
      <c r="X315" s="4">
        <f t="shared" si="166"/>
        <v>1.2630115978146266</v>
      </c>
      <c r="Y315" s="86">
        <f t="shared" si="167"/>
        <v>0.89230769230769236</v>
      </c>
      <c r="Z315" s="87">
        <f t="shared" si="168"/>
        <v>142.68</v>
      </c>
      <c r="AA315" s="88">
        <f t="shared" si="169"/>
        <v>0.4573076923076923</v>
      </c>
      <c r="AB315" s="89">
        <f t="shared" si="170"/>
        <v>308.32799999999997</v>
      </c>
      <c r="AC315" s="88">
        <f t="shared" si="171"/>
        <v>0.98823076923076913</v>
      </c>
      <c r="AD315" s="104">
        <f t="shared" si="172"/>
        <v>4111.04</v>
      </c>
    </row>
    <row r="316" spans="1:30" ht="13" thickBot="1" x14ac:dyDescent="0.3">
      <c r="A316" s="2" t="s">
        <v>32</v>
      </c>
      <c r="B316" s="3">
        <v>14195</v>
      </c>
      <c r="C316" s="3">
        <v>458</v>
      </c>
      <c r="D316" s="3">
        <v>537</v>
      </c>
      <c r="E316" s="3">
        <v>28</v>
      </c>
      <c r="F316" s="3">
        <v>95</v>
      </c>
      <c r="G316" s="3">
        <v>478</v>
      </c>
      <c r="H316" s="3">
        <v>36</v>
      </c>
      <c r="I316" s="3">
        <v>92</v>
      </c>
      <c r="J316" s="3">
        <v>1041</v>
      </c>
      <c r="K316" s="3">
        <v>123</v>
      </c>
      <c r="L316" s="3">
        <v>88</v>
      </c>
      <c r="M316" s="48">
        <v>7.37</v>
      </c>
      <c r="N316" s="48">
        <v>7.3</v>
      </c>
      <c r="O316" s="3">
        <v>0.70899999999999996</v>
      </c>
      <c r="P316" s="65">
        <v>0.65100000000000002</v>
      </c>
      <c r="Q316" s="49"/>
      <c r="R316" s="49"/>
      <c r="S316" s="49"/>
      <c r="T316" s="49"/>
      <c r="U316" s="49"/>
      <c r="V316" s="49"/>
      <c r="W316" s="29">
        <v>19848</v>
      </c>
      <c r="X316" s="4">
        <f t="shared" si="166"/>
        <v>1.3982388164846777</v>
      </c>
      <c r="Y316" s="86">
        <f t="shared" si="167"/>
        <v>0.5871794871794872</v>
      </c>
      <c r="Z316" s="87">
        <f t="shared" si="168"/>
        <v>245.946</v>
      </c>
      <c r="AA316" s="88">
        <f t="shared" si="169"/>
        <v>0.78828846153846155</v>
      </c>
      <c r="AB316" s="89">
        <f t="shared" si="170"/>
        <v>218.92400000000001</v>
      </c>
      <c r="AC316" s="88">
        <f t="shared" si="171"/>
        <v>0.70167948717948725</v>
      </c>
      <c r="AD316" s="104">
        <f t="shared" si="172"/>
        <v>2918.9866666666667</v>
      </c>
    </row>
    <row r="317" spans="1:30" ht="13" thickTop="1" x14ac:dyDescent="0.25">
      <c r="A317" s="5" t="s">
        <v>95</v>
      </c>
      <c r="B317" s="35">
        <f>SUM(B305:B316)</f>
        <v>207947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50"/>
      <c r="N317" s="50"/>
      <c r="O317" s="6"/>
      <c r="P317" s="6"/>
      <c r="Q317" s="51"/>
      <c r="R317" s="51"/>
      <c r="S317" s="51"/>
      <c r="T317" s="51"/>
      <c r="U317" s="51"/>
      <c r="V317" s="51"/>
      <c r="W317" s="36">
        <f>SUM(W305:W316)</f>
        <v>292709</v>
      </c>
      <c r="X317" s="28"/>
      <c r="Y317" s="90"/>
      <c r="Z317" s="91"/>
      <c r="AA317" s="92"/>
      <c r="AB317" s="93"/>
      <c r="AC317" s="92"/>
      <c r="AD317" s="101"/>
    </row>
    <row r="318" spans="1:30" ht="13" thickBot="1" x14ac:dyDescent="0.3">
      <c r="A318" s="7" t="s">
        <v>96</v>
      </c>
      <c r="B318" s="8">
        <f>AVERAGE(B305:B316)</f>
        <v>17328.916666666668</v>
      </c>
      <c r="C318" s="8">
        <f t="shared" ref="C318:J318" si="173">AVERAGE(C305:C316)</f>
        <v>569.83333333333337</v>
      </c>
      <c r="D318" s="8">
        <f t="shared" si="173"/>
        <v>321.33333333333331</v>
      </c>
      <c r="E318" s="8">
        <f>AVERAGE(E305:E316)</f>
        <v>24.416666666666668</v>
      </c>
      <c r="F318" s="8">
        <f>AVERAGE(F305:F316)</f>
        <v>92.416666666666671</v>
      </c>
      <c r="G318" s="8">
        <f>AVERAGE(G305:G316)</f>
        <v>425.91666666666669</v>
      </c>
      <c r="H318" s="8">
        <f>AVERAGE(H305:H316)</f>
        <v>28.666666666666668</v>
      </c>
      <c r="I318" s="8">
        <f>AVERAGE(I305:I316)</f>
        <v>93.25</v>
      </c>
      <c r="J318" s="8">
        <f t="shared" si="173"/>
        <v>841.5</v>
      </c>
      <c r="K318" s="8">
        <f>AVERAGE(K305:K316)</f>
        <v>99.583333333333329</v>
      </c>
      <c r="L318" s="8">
        <f>AVERAGE(L305:L316)</f>
        <v>89</v>
      </c>
      <c r="M318" s="52">
        <f t="shared" ref="M318:X318" si="174">AVERAGE(M305:M316)</f>
        <v>7.331666666666667</v>
      </c>
      <c r="N318" s="52">
        <f t="shared" si="174"/>
        <v>7.3466666666666649</v>
      </c>
      <c r="O318" s="8">
        <f t="shared" si="174"/>
        <v>0.75985833333333319</v>
      </c>
      <c r="P318" s="8">
        <f t="shared" si="174"/>
        <v>0.67616666666666669</v>
      </c>
      <c r="Q318" s="53"/>
      <c r="R318" s="53"/>
      <c r="S318" s="53"/>
      <c r="T318" s="53"/>
      <c r="U318" s="53"/>
      <c r="V318" s="53"/>
      <c r="W318" s="27">
        <f t="shared" si="174"/>
        <v>24392.416666666668</v>
      </c>
      <c r="X318" s="23">
        <f t="shared" si="174"/>
        <v>1.4243356014460931</v>
      </c>
      <c r="Y318" s="94">
        <f t="shared" ref="Y318" si="175">C318/$C$2</f>
        <v>0.73055555555555562</v>
      </c>
      <c r="Z318" s="95">
        <f t="shared" ref="Z318" si="176">(C318*D318)/1000</f>
        <v>183.10644444444443</v>
      </c>
      <c r="AA318" s="96">
        <f t="shared" si="169"/>
        <v>0.58687962962962958</v>
      </c>
      <c r="AB318" s="97">
        <f t="shared" ref="AB318" si="177">(G318*C318)/1000</f>
        <v>242.70151388888891</v>
      </c>
      <c r="AC318" s="96">
        <f t="shared" si="171"/>
        <v>0.7778894675925927</v>
      </c>
      <c r="AD318" s="102">
        <f>AVERAGE(AD305:AD316)</f>
        <v>3218.6788888888891</v>
      </c>
    </row>
    <row r="319" spans="1:30" ht="13" thickTop="1" x14ac:dyDescent="0.25"/>
    <row r="320" spans="1:30" ht="13" thickBot="1" x14ac:dyDescent="0.3"/>
    <row r="321" spans="1:30" ht="13.5" thickTop="1" x14ac:dyDescent="0.3">
      <c r="A321" s="18" t="s">
        <v>5</v>
      </c>
      <c r="B321" s="19" t="s">
        <v>6</v>
      </c>
      <c r="C321" s="19" t="s">
        <v>6</v>
      </c>
      <c r="D321" s="19" t="s">
        <v>7</v>
      </c>
      <c r="E321" s="19" t="s">
        <v>8</v>
      </c>
      <c r="F321" s="30" t="s">
        <v>2</v>
      </c>
      <c r="G321" s="19" t="s">
        <v>9</v>
      </c>
      <c r="H321" s="19" t="s">
        <v>10</v>
      </c>
      <c r="I321" s="30" t="s">
        <v>3</v>
      </c>
      <c r="J321" s="19" t="s">
        <v>11</v>
      </c>
      <c r="K321" s="19" t="s">
        <v>12</v>
      </c>
      <c r="L321" s="30" t="s">
        <v>13</v>
      </c>
      <c r="M321" s="32" t="s">
        <v>46</v>
      </c>
      <c r="N321" s="32" t="s">
        <v>47</v>
      </c>
      <c r="O321" s="62" t="s">
        <v>48</v>
      </c>
      <c r="P321" s="62" t="s">
        <v>49</v>
      </c>
      <c r="Q321" s="39"/>
      <c r="R321" s="39"/>
      <c r="S321" s="39"/>
      <c r="T321" s="39"/>
      <c r="U321" s="39"/>
      <c r="V321" s="39"/>
      <c r="W321" s="24" t="s">
        <v>38</v>
      </c>
      <c r="X321" s="20" t="s">
        <v>14</v>
      </c>
      <c r="Y321" s="78" t="s">
        <v>50</v>
      </c>
      <c r="Z321" s="79" t="s">
        <v>51</v>
      </c>
      <c r="AA321" s="80" t="s">
        <v>52</v>
      </c>
      <c r="AB321" s="81" t="s">
        <v>50</v>
      </c>
      <c r="AC321" s="80" t="s">
        <v>50</v>
      </c>
      <c r="AD321" s="78" t="s">
        <v>131</v>
      </c>
    </row>
    <row r="322" spans="1:30" ht="13" thickBot="1" x14ac:dyDescent="0.3">
      <c r="A322" s="15" t="s">
        <v>97</v>
      </c>
      <c r="B322" s="16" t="s">
        <v>16</v>
      </c>
      <c r="C322" s="17" t="s">
        <v>17</v>
      </c>
      <c r="D322" s="16" t="s">
        <v>18</v>
      </c>
      <c r="E322" s="16" t="s">
        <v>18</v>
      </c>
      <c r="F322" s="31" t="s">
        <v>54</v>
      </c>
      <c r="G322" s="16" t="s">
        <v>18</v>
      </c>
      <c r="H322" s="16" t="s">
        <v>18</v>
      </c>
      <c r="I322" s="31" t="s">
        <v>54</v>
      </c>
      <c r="J322" s="16" t="s">
        <v>18</v>
      </c>
      <c r="K322" s="16" t="s">
        <v>18</v>
      </c>
      <c r="L322" s="31" t="s">
        <v>54</v>
      </c>
      <c r="M322" s="33"/>
      <c r="N322" s="33"/>
      <c r="O322" s="63"/>
      <c r="P322" s="63"/>
      <c r="Q322" s="40"/>
      <c r="R322" s="40"/>
      <c r="S322" s="40"/>
      <c r="T322" s="40"/>
      <c r="U322" s="40"/>
      <c r="V322" s="40"/>
      <c r="W322" s="25" t="s">
        <v>40</v>
      </c>
      <c r="X322" s="17" t="s">
        <v>20</v>
      </c>
      <c r="Y322" s="82" t="s">
        <v>6</v>
      </c>
      <c r="Z322" s="83" t="s">
        <v>55</v>
      </c>
      <c r="AA322" s="84" t="s">
        <v>56</v>
      </c>
      <c r="AB322" s="85" t="s">
        <v>57</v>
      </c>
      <c r="AC322" s="84" t="s">
        <v>58</v>
      </c>
      <c r="AD322" s="103" t="s">
        <v>132</v>
      </c>
    </row>
    <row r="323" spans="1:30" ht="13" thickTop="1" x14ac:dyDescent="0.25">
      <c r="A323" s="2" t="s">
        <v>21</v>
      </c>
      <c r="B323" s="3">
        <v>16028</v>
      </c>
      <c r="C323" s="3">
        <v>517</v>
      </c>
      <c r="D323" s="3">
        <v>451</v>
      </c>
      <c r="E323" s="3">
        <v>49</v>
      </c>
      <c r="F323" s="3">
        <v>89</v>
      </c>
      <c r="G323" s="3">
        <v>561</v>
      </c>
      <c r="H323" s="3">
        <v>44</v>
      </c>
      <c r="I323" s="3">
        <v>92</v>
      </c>
      <c r="J323" s="3">
        <v>1029</v>
      </c>
      <c r="K323" s="3">
        <v>150</v>
      </c>
      <c r="L323" s="3">
        <v>85</v>
      </c>
      <c r="M323" s="44">
        <v>7.3</v>
      </c>
      <c r="N323" s="44">
        <v>7.4</v>
      </c>
      <c r="O323" s="64">
        <v>0.85499999999999998</v>
      </c>
      <c r="P323" s="64">
        <v>0.71599999999999997</v>
      </c>
      <c r="Q323" s="45"/>
      <c r="R323" s="45"/>
      <c r="S323" s="45"/>
      <c r="T323" s="45"/>
      <c r="U323" s="45"/>
      <c r="V323" s="45"/>
      <c r="W323" s="29">
        <v>24483</v>
      </c>
      <c r="X323" s="4">
        <f t="shared" ref="X323:X334" si="178">W323/B323</f>
        <v>1.5275143498876966</v>
      </c>
      <c r="Y323" s="86">
        <f>C323/$C$2</f>
        <v>0.6628205128205128</v>
      </c>
      <c r="Z323" s="87">
        <f>(C323*D323)/1000</f>
        <v>233.167</v>
      </c>
      <c r="AA323" s="88">
        <f>(Z323)/$E$3</f>
        <v>0.74733012820512823</v>
      </c>
      <c r="AB323" s="89">
        <f>(G323*C323)/1000</f>
        <v>290.03699999999998</v>
      </c>
      <c r="AC323" s="88">
        <f>(AB323)/$G$3</f>
        <v>0.92960576923076921</v>
      </c>
      <c r="AD323" s="104">
        <f>(0.8*C323*G323)/60</f>
        <v>3867.1600000000003</v>
      </c>
    </row>
    <row r="324" spans="1:30" x14ac:dyDescent="0.25">
      <c r="A324" s="2" t="s">
        <v>22</v>
      </c>
      <c r="B324" s="3">
        <v>15287</v>
      </c>
      <c r="C324" s="3">
        <v>527</v>
      </c>
      <c r="D324" s="3">
        <v>379</v>
      </c>
      <c r="E324" s="3">
        <v>36</v>
      </c>
      <c r="F324" s="3">
        <v>90</v>
      </c>
      <c r="G324" s="3">
        <v>598</v>
      </c>
      <c r="H324" s="3">
        <v>35</v>
      </c>
      <c r="I324" s="3">
        <v>94</v>
      </c>
      <c r="J324" s="3">
        <v>943</v>
      </c>
      <c r="K324" s="3">
        <v>146</v>
      </c>
      <c r="L324" s="3">
        <v>85</v>
      </c>
      <c r="M324" s="46">
        <v>7.4</v>
      </c>
      <c r="N324" s="46">
        <v>7.4</v>
      </c>
      <c r="O324" s="3">
        <v>0.81200000000000006</v>
      </c>
      <c r="P324" s="3">
        <v>0.65400000000000003</v>
      </c>
      <c r="Q324" s="47"/>
      <c r="R324" s="47"/>
      <c r="S324" s="47"/>
      <c r="T324" s="47"/>
      <c r="U324" s="47"/>
      <c r="V324" s="47"/>
      <c r="W324" s="29">
        <v>24245</v>
      </c>
      <c r="X324" s="4">
        <f t="shared" si="178"/>
        <v>1.5859880944593445</v>
      </c>
      <c r="Y324" s="86">
        <f t="shared" ref="Y324:Y334" si="179">C324/$C$2</f>
        <v>0.67564102564102568</v>
      </c>
      <c r="Z324" s="87">
        <f t="shared" ref="Z324:Z334" si="180">(C324*D324)/1000</f>
        <v>199.733</v>
      </c>
      <c r="AA324" s="88">
        <f t="shared" ref="AA324:AA336" si="181">(Z324)/$E$3</f>
        <v>0.64016987179487184</v>
      </c>
      <c r="AB324" s="89">
        <f t="shared" ref="AB324:AB334" si="182">(G324*C324)/1000</f>
        <v>315.14600000000002</v>
      </c>
      <c r="AC324" s="88">
        <f t="shared" ref="AC324:AC336" si="183">(AB324)/$G$3</f>
        <v>1.0100833333333334</v>
      </c>
      <c r="AD324" s="104">
        <f t="shared" ref="AD324:AD334" si="184">(0.8*C324*G324)/60</f>
        <v>4201.9466666666667</v>
      </c>
    </row>
    <row r="325" spans="1:30" x14ac:dyDescent="0.25">
      <c r="A325" s="2" t="s">
        <v>23</v>
      </c>
      <c r="B325" s="3">
        <v>14281</v>
      </c>
      <c r="C325" s="3">
        <v>461</v>
      </c>
      <c r="D325" s="3">
        <v>353</v>
      </c>
      <c r="E325" s="3">
        <v>30</v>
      </c>
      <c r="F325" s="3">
        <v>92</v>
      </c>
      <c r="G325" s="3">
        <v>678</v>
      </c>
      <c r="H325" s="3">
        <v>42</v>
      </c>
      <c r="I325" s="3">
        <v>94</v>
      </c>
      <c r="J325" s="3">
        <v>951</v>
      </c>
      <c r="K325" s="3">
        <v>144</v>
      </c>
      <c r="L325" s="3">
        <v>85</v>
      </c>
      <c r="M325" s="46">
        <v>7.6</v>
      </c>
      <c r="N325" s="46">
        <v>7.4</v>
      </c>
      <c r="O325" s="3">
        <v>0.84599999999999997</v>
      </c>
      <c r="P325" s="3">
        <v>0.55100000000000005</v>
      </c>
      <c r="Q325" s="47"/>
      <c r="R325" s="47"/>
      <c r="S325" s="47"/>
      <c r="T325" s="47"/>
      <c r="U325" s="47"/>
      <c r="V325" s="47"/>
      <c r="W325" s="29">
        <v>25466</v>
      </c>
      <c r="X325" s="4">
        <f t="shared" si="178"/>
        <v>1.7832084587914012</v>
      </c>
      <c r="Y325" s="86">
        <f t="shared" si="179"/>
        <v>0.59102564102564104</v>
      </c>
      <c r="Z325" s="87">
        <f t="shared" si="180"/>
        <v>162.733</v>
      </c>
      <c r="AA325" s="88">
        <f t="shared" si="181"/>
        <v>0.52158012820512822</v>
      </c>
      <c r="AB325" s="89">
        <f t="shared" si="182"/>
        <v>312.55799999999999</v>
      </c>
      <c r="AC325" s="88">
        <f t="shared" si="183"/>
        <v>1.0017884615384616</v>
      </c>
      <c r="AD325" s="104">
        <f t="shared" si="184"/>
        <v>4167.4399999999996</v>
      </c>
    </row>
    <row r="326" spans="1:30" x14ac:dyDescent="0.25">
      <c r="A326" s="2" t="s">
        <v>24</v>
      </c>
      <c r="B326" s="3">
        <v>14399</v>
      </c>
      <c r="C326" s="3">
        <v>480</v>
      </c>
      <c r="D326" s="3">
        <v>455</v>
      </c>
      <c r="E326" s="3">
        <v>19</v>
      </c>
      <c r="F326" s="3">
        <v>96</v>
      </c>
      <c r="G326" s="3">
        <v>551</v>
      </c>
      <c r="H326" s="3">
        <v>34</v>
      </c>
      <c r="I326" s="3">
        <v>94</v>
      </c>
      <c r="J326" s="3">
        <v>1003</v>
      </c>
      <c r="K326" s="3">
        <v>91</v>
      </c>
      <c r="L326" s="3">
        <v>91</v>
      </c>
      <c r="M326" s="46">
        <v>7.5</v>
      </c>
      <c r="N326" s="46">
        <v>7.6</v>
      </c>
      <c r="O326" s="3">
        <v>0.95499999999999996</v>
      </c>
      <c r="P326" s="3">
        <v>0.59499999999999997</v>
      </c>
      <c r="Q326" s="47"/>
      <c r="R326" s="47"/>
      <c r="S326" s="47"/>
      <c r="T326" s="47"/>
      <c r="U326" s="47"/>
      <c r="V326" s="47"/>
      <c r="W326" s="29">
        <v>24330</v>
      </c>
      <c r="X326" s="4">
        <f t="shared" si="178"/>
        <v>1.689700673657893</v>
      </c>
      <c r="Y326" s="86">
        <f t="shared" si="179"/>
        <v>0.61538461538461542</v>
      </c>
      <c r="Z326" s="87">
        <f t="shared" si="180"/>
        <v>218.4</v>
      </c>
      <c r="AA326" s="88">
        <f t="shared" si="181"/>
        <v>0.70000000000000007</v>
      </c>
      <c r="AB326" s="89">
        <f t="shared" si="182"/>
        <v>264.48</v>
      </c>
      <c r="AC326" s="88">
        <f t="shared" si="183"/>
        <v>0.84769230769230774</v>
      </c>
      <c r="AD326" s="104">
        <f t="shared" si="184"/>
        <v>3526.4</v>
      </c>
    </row>
    <row r="327" spans="1:30" x14ac:dyDescent="0.25">
      <c r="A327" s="2" t="s">
        <v>25</v>
      </c>
      <c r="B327" s="3">
        <v>15048</v>
      </c>
      <c r="C327" s="3">
        <v>485</v>
      </c>
      <c r="D327" s="3">
        <v>340</v>
      </c>
      <c r="E327" s="3">
        <v>23</v>
      </c>
      <c r="F327" s="3">
        <v>93</v>
      </c>
      <c r="G327" s="3">
        <v>429</v>
      </c>
      <c r="H327" s="3">
        <v>24</v>
      </c>
      <c r="I327" s="3">
        <v>94</v>
      </c>
      <c r="J327" s="3">
        <v>874</v>
      </c>
      <c r="K327" s="3">
        <v>83</v>
      </c>
      <c r="L327" s="3">
        <v>91</v>
      </c>
      <c r="M327" s="46">
        <v>7.4</v>
      </c>
      <c r="N327" s="46">
        <v>7.4</v>
      </c>
      <c r="O327" s="3">
        <v>0.81399999999999995</v>
      </c>
      <c r="P327" s="3">
        <v>0.67500000000000004</v>
      </c>
      <c r="Q327" s="47"/>
      <c r="R327" s="47"/>
      <c r="S327" s="47"/>
      <c r="T327" s="47"/>
      <c r="U327" s="47"/>
      <c r="V327" s="47"/>
      <c r="W327" s="29">
        <v>29313</v>
      </c>
      <c r="X327" s="4">
        <f t="shared" si="178"/>
        <v>1.9479665071770336</v>
      </c>
      <c r="Y327" s="86">
        <f t="shared" si="179"/>
        <v>0.62179487179487181</v>
      </c>
      <c r="Z327" s="87">
        <f t="shared" si="180"/>
        <v>164.9</v>
      </c>
      <c r="AA327" s="88">
        <f t="shared" si="181"/>
        <v>0.52852564102564104</v>
      </c>
      <c r="AB327" s="89">
        <f t="shared" si="182"/>
        <v>208.065</v>
      </c>
      <c r="AC327" s="88">
        <f t="shared" si="183"/>
        <v>0.666875</v>
      </c>
      <c r="AD327" s="104">
        <f t="shared" si="184"/>
        <v>2774.2</v>
      </c>
    </row>
    <row r="328" spans="1:30" x14ac:dyDescent="0.25">
      <c r="A328" s="2" t="s">
        <v>26</v>
      </c>
      <c r="B328" s="3">
        <v>13440</v>
      </c>
      <c r="C328" s="3">
        <v>448</v>
      </c>
      <c r="D328" s="3">
        <v>496</v>
      </c>
      <c r="E328" s="3">
        <v>30</v>
      </c>
      <c r="F328" s="3">
        <v>94</v>
      </c>
      <c r="G328" s="3">
        <v>522</v>
      </c>
      <c r="H328" s="3">
        <v>23</v>
      </c>
      <c r="I328" s="3">
        <v>96</v>
      </c>
      <c r="J328" s="3">
        <v>979</v>
      </c>
      <c r="K328" s="3">
        <v>84</v>
      </c>
      <c r="L328" s="3">
        <v>91</v>
      </c>
      <c r="M328" s="46">
        <v>7.3</v>
      </c>
      <c r="N328" s="46">
        <v>7.7</v>
      </c>
      <c r="O328" s="3">
        <v>1.0629999999999999</v>
      </c>
      <c r="P328" s="3">
        <v>0.86899999999999999</v>
      </c>
      <c r="Q328" s="54"/>
      <c r="R328" s="54"/>
      <c r="S328" s="54"/>
      <c r="T328" s="54"/>
      <c r="U328" s="54"/>
      <c r="V328" s="54"/>
      <c r="W328" s="29">
        <v>23235</v>
      </c>
      <c r="X328" s="4">
        <f t="shared" si="178"/>
        <v>1.7287946428571428</v>
      </c>
      <c r="Y328" s="86">
        <f t="shared" si="179"/>
        <v>0.57435897435897432</v>
      </c>
      <c r="Z328" s="87">
        <f t="shared" si="180"/>
        <v>222.208</v>
      </c>
      <c r="AA328" s="88">
        <f t="shared" si="181"/>
        <v>0.71220512820512816</v>
      </c>
      <c r="AB328" s="89">
        <f t="shared" si="182"/>
        <v>233.85599999999999</v>
      </c>
      <c r="AC328" s="88">
        <f t="shared" si="183"/>
        <v>0.74953846153846149</v>
      </c>
      <c r="AD328" s="104">
        <f t="shared" si="184"/>
        <v>3118.0800000000004</v>
      </c>
    </row>
    <row r="329" spans="1:30" x14ac:dyDescent="0.25">
      <c r="A329" s="2" t="s">
        <v>27</v>
      </c>
      <c r="B329" s="3">
        <v>13202</v>
      </c>
      <c r="C329" s="3">
        <v>426</v>
      </c>
      <c r="D329" s="3">
        <v>547</v>
      </c>
      <c r="E329" s="3">
        <v>19</v>
      </c>
      <c r="F329" s="3">
        <v>97</v>
      </c>
      <c r="G329" s="3">
        <v>526</v>
      </c>
      <c r="H329" s="3">
        <v>23</v>
      </c>
      <c r="I329" s="3">
        <v>96</v>
      </c>
      <c r="J329" s="3">
        <v>990</v>
      </c>
      <c r="K329" s="3">
        <v>96</v>
      </c>
      <c r="L329" s="3">
        <v>90</v>
      </c>
      <c r="M329" s="46">
        <v>7.31</v>
      </c>
      <c r="N329" s="46">
        <v>7.8</v>
      </c>
      <c r="O329" s="3">
        <v>1.121</v>
      </c>
      <c r="P329" s="3">
        <v>0.93500000000000005</v>
      </c>
      <c r="Q329" s="47"/>
      <c r="R329" s="47"/>
      <c r="S329" s="47"/>
      <c r="T329" s="47"/>
      <c r="U329" s="47"/>
      <c r="V329" s="47"/>
      <c r="W329" s="29">
        <v>26058</v>
      </c>
      <c r="X329" s="4">
        <f t="shared" si="178"/>
        <v>1.9737918497197395</v>
      </c>
      <c r="Y329" s="86">
        <f t="shared" si="179"/>
        <v>0.5461538461538461</v>
      </c>
      <c r="Z329" s="87">
        <f t="shared" si="180"/>
        <v>233.02199999999999</v>
      </c>
      <c r="AA329" s="88">
        <f t="shared" si="181"/>
        <v>0.74686538461538454</v>
      </c>
      <c r="AB329" s="89">
        <f t="shared" si="182"/>
        <v>224.07599999999999</v>
      </c>
      <c r="AC329" s="88">
        <f t="shared" si="183"/>
        <v>0.71819230769230769</v>
      </c>
      <c r="AD329" s="104">
        <f t="shared" si="184"/>
        <v>2987.6800000000003</v>
      </c>
    </row>
    <row r="330" spans="1:30" x14ac:dyDescent="0.25">
      <c r="A330" s="2" t="s">
        <v>28</v>
      </c>
      <c r="B330" s="3">
        <v>12897</v>
      </c>
      <c r="C330" s="3">
        <v>416</v>
      </c>
      <c r="D330" s="3">
        <v>384</v>
      </c>
      <c r="E330" s="3">
        <v>35</v>
      </c>
      <c r="F330" s="3">
        <v>91</v>
      </c>
      <c r="G330" s="3">
        <v>557</v>
      </c>
      <c r="H330" s="3">
        <v>15</v>
      </c>
      <c r="I330" s="3">
        <v>97</v>
      </c>
      <c r="J330" s="3">
        <v>1010</v>
      </c>
      <c r="K330" s="3">
        <v>86</v>
      </c>
      <c r="L330" s="3">
        <v>92</v>
      </c>
      <c r="M330" s="46">
        <v>7.52</v>
      </c>
      <c r="N330" s="46">
        <v>7.8</v>
      </c>
      <c r="O330" s="3">
        <v>0.97899999999999998</v>
      </c>
      <c r="P330" s="3">
        <v>0.85899999999999999</v>
      </c>
      <c r="Q330" s="47"/>
      <c r="R330" s="47"/>
      <c r="S330" s="47"/>
      <c r="T330" s="47"/>
      <c r="U330" s="47"/>
      <c r="V330" s="47"/>
      <c r="W330" s="29">
        <v>25847</v>
      </c>
      <c r="X330" s="4">
        <f t="shared" si="178"/>
        <v>2.0041094828254633</v>
      </c>
      <c r="Y330" s="86">
        <f t="shared" si="179"/>
        <v>0.53333333333333333</v>
      </c>
      <c r="Z330" s="87">
        <f t="shared" si="180"/>
        <v>159.744</v>
      </c>
      <c r="AA330" s="88">
        <f t="shared" si="181"/>
        <v>0.51200000000000001</v>
      </c>
      <c r="AB330" s="89">
        <f t="shared" si="182"/>
        <v>231.71199999999999</v>
      </c>
      <c r="AC330" s="88">
        <f t="shared" si="183"/>
        <v>0.74266666666666659</v>
      </c>
      <c r="AD330" s="104">
        <f t="shared" si="184"/>
        <v>3089.4933333333333</v>
      </c>
    </row>
    <row r="331" spans="1:30" x14ac:dyDescent="0.25">
      <c r="A331" s="2" t="s">
        <v>29</v>
      </c>
      <c r="B331" s="3">
        <v>13829</v>
      </c>
      <c r="C331" s="3">
        <v>461</v>
      </c>
      <c r="D331" s="3">
        <v>453</v>
      </c>
      <c r="E331" s="3">
        <v>26</v>
      </c>
      <c r="F331" s="3">
        <v>94</v>
      </c>
      <c r="G331" s="3">
        <v>397</v>
      </c>
      <c r="H331" s="3">
        <v>22</v>
      </c>
      <c r="I331" s="3">
        <v>95</v>
      </c>
      <c r="J331" s="3">
        <v>738</v>
      </c>
      <c r="K331" s="3">
        <v>79</v>
      </c>
      <c r="L331" s="3">
        <v>89</v>
      </c>
      <c r="M331" s="46">
        <v>7.4</v>
      </c>
      <c r="N331" s="46">
        <v>7.8</v>
      </c>
      <c r="O331" s="3">
        <v>0.98399999999999999</v>
      </c>
      <c r="P331" s="3">
        <v>0.79300000000000004</v>
      </c>
      <c r="Q331" s="47"/>
      <c r="R331" s="47"/>
      <c r="S331" s="47"/>
      <c r="T331" s="47"/>
      <c r="U331" s="47"/>
      <c r="V331" s="47"/>
      <c r="W331" s="29">
        <v>22828</v>
      </c>
      <c r="X331" s="4">
        <f t="shared" si="178"/>
        <v>1.650733964856461</v>
      </c>
      <c r="Y331" s="86">
        <f t="shared" si="179"/>
        <v>0.59102564102564104</v>
      </c>
      <c r="Z331" s="87">
        <f t="shared" si="180"/>
        <v>208.833</v>
      </c>
      <c r="AA331" s="88">
        <f t="shared" si="181"/>
        <v>0.66933653846153851</v>
      </c>
      <c r="AB331" s="89">
        <f t="shared" si="182"/>
        <v>183.017</v>
      </c>
      <c r="AC331" s="88">
        <f t="shared" si="183"/>
        <v>0.58659294871794876</v>
      </c>
      <c r="AD331" s="104">
        <f t="shared" si="184"/>
        <v>2440.2266666666669</v>
      </c>
    </row>
    <row r="332" spans="1:30" x14ac:dyDescent="0.25">
      <c r="A332" s="2" t="s">
        <v>30</v>
      </c>
      <c r="B332" s="3">
        <v>15254</v>
      </c>
      <c r="C332" s="3">
        <v>492</v>
      </c>
      <c r="D332" s="3">
        <v>328</v>
      </c>
      <c r="E332" s="3">
        <v>11</v>
      </c>
      <c r="F332" s="3">
        <v>97</v>
      </c>
      <c r="G332" s="3">
        <v>489</v>
      </c>
      <c r="H332" s="3">
        <v>23</v>
      </c>
      <c r="I332" s="3">
        <v>95</v>
      </c>
      <c r="J332" s="3">
        <v>862</v>
      </c>
      <c r="K332" s="3">
        <v>76</v>
      </c>
      <c r="L332" s="3">
        <v>91</v>
      </c>
      <c r="M332" s="46">
        <v>7.6</v>
      </c>
      <c r="N332" s="46">
        <v>7.6</v>
      </c>
      <c r="O332" s="3">
        <v>0.81499999999999995</v>
      </c>
      <c r="P332" s="3">
        <v>0.69599999999999995</v>
      </c>
      <c r="Q332" s="47"/>
      <c r="R332" s="47"/>
      <c r="S332" s="47"/>
      <c r="T332" s="47"/>
      <c r="U332" s="47"/>
      <c r="V332" s="47"/>
      <c r="W332" s="29">
        <v>21175</v>
      </c>
      <c r="X332" s="4">
        <f t="shared" si="178"/>
        <v>1.3881604824963945</v>
      </c>
      <c r="Y332" s="86">
        <f t="shared" si="179"/>
        <v>0.63076923076923075</v>
      </c>
      <c r="Z332" s="87">
        <f t="shared" si="180"/>
        <v>161.376</v>
      </c>
      <c r="AA332" s="88">
        <f t="shared" si="181"/>
        <v>0.51723076923076927</v>
      </c>
      <c r="AB332" s="89">
        <f t="shared" si="182"/>
        <v>240.58799999999999</v>
      </c>
      <c r="AC332" s="88">
        <f t="shared" si="183"/>
        <v>0.77111538461538465</v>
      </c>
      <c r="AD332" s="104">
        <f t="shared" si="184"/>
        <v>3207.8400000000006</v>
      </c>
    </row>
    <row r="333" spans="1:30" x14ac:dyDescent="0.25">
      <c r="A333" s="2" t="s">
        <v>31</v>
      </c>
      <c r="B333" s="3">
        <v>19139</v>
      </c>
      <c r="C333" s="3">
        <v>638</v>
      </c>
      <c r="D333" s="3">
        <v>295</v>
      </c>
      <c r="E333" s="3">
        <v>10</v>
      </c>
      <c r="F333" s="3">
        <v>97</v>
      </c>
      <c r="G333" s="3">
        <v>454</v>
      </c>
      <c r="H333" s="3">
        <v>29</v>
      </c>
      <c r="I333" s="3">
        <v>94</v>
      </c>
      <c r="J333" s="3">
        <v>854</v>
      </c>
      <c r="K333" s="3">
        <v>71</v>
      </c>
      <c r="L333" s="3">
        <v>92</v>
      </c>
      <c r="M333" s="46">
        <v>7.8</v>
      </c>
      <c r="N333" s="4">
        <v>7.8</v>
      </c>
      <c r="O333" s="66">
        <v>1.3340000000000001</v>
      </c>
      <c r="P333" s="3">
        <v>1.1519999999999999</v>
      </c>
      <c r="Q333" s="47"/>
      <c r="R333" s="47"/>
      <c r="S333" s="47"/>
      <c r="T333" s="47"/>
      <c r="U333" s="47"/>
      <c r="V333" s="47"/>
      <c r="W333" s="29">
        <v>26237</v>
      </c>
      <c r="X333" s="4">
        <f t="shared" si="178"/>
        <v>1.3708657714614139</v>
      </c>
      <c r="Y333" s="86">
        <f t="shared" si="179"/>
        <v>0.81794871794871793</v>
      </c>
      <c r="Z333" s="87">
        <f t="shared" si="180"/>
        <v>188.21</v>
      </c>
      <c r="AA333" s="88">
        <f t="shared" si="181"/>
        <v>0.60323717948717948</v>
      </c>
      <c r="AB333" s="89">
        <f t="shared" si="182"/>
        <v>289.65199999999999</v>
      </c>
      <c r="AC333" s="88">
        <f t="shared" si="183"/>
        <v>0.92837179487179478</v>
      </c>
      <c r="AD333" s="104">
        <f t="shared" si="184"/>
        <v>3862.0266666666666</v>
      </c>
    </row>
    <row r="334" spans="1:30" ht="13" thickBot="1" x14ac:dyDescent="0.3">
      <c r="A334" s="2" t="s">
        <v>32</v>
      </c>
      <c r="B334" s="3">
        <v>19658</v>
      </c>
      <c r="C334" s="3">
        <v>634</v>
      </c>
      <c r="D334" s="3">
        <v>268</v>
      </c>
      <c r="E334" s="3">
        <v>28</v>
      </c>
      <c r="F334" s="3">
        <v>90</v>
      </c>
      <c r="G334" s="3">
        <v>488</v>
      </c>
      <c r="H334" s="3">
        <v>37</v>
      </c>
      <c r="I334" s="3">
        <v>92</v>
      </c>
      <c r="J334" s="3">
        <v>942</v>
      </c>
      <c r="K334" s="3">
        <v>113</v>
      </c>
      <c r="L334" s="3">
        <v>88</v>
      </c>
      <c r="M334" s="48">
        <v>7.8</v>
      </c>
      <c r="N334" s="48">
        <v>7.6</v>
      </c>
      <c r="O334" s="3">
        <v>1.5249999999999999</v>
      </c>
      <c r="P334" s="65">
        <v>1.123</v>
      </c>
      <c r="Q334" s="49"/>
      <c r="R334" s="49"/>
      <c r="S334" s="49"/>
      <c r="T334" s="49"/>
      <c r="U334" s="49"/>
      <c r="V334" s="49"/>
      <c r="W334" s="29">
        <v>27657</v>
      </c>
      <c r="X334" s="4">
        <f t="shared" si="178"/>
        <v>1.4069081290060026</v>
      </c>
      <c r="Y334" s="86">
        <f t="shared" si="179"/>
        <v>0.81282051282051282</v>
      </c>
      <c r="Z334" s="87">
        <f t="shared" si="180"/>
        <v>169.91200000000001</v>
      </c>
      <c r="AA334" s="88">
        <f t="shared" si="181"/>
        <v>0.54458974358974366</v>
      </c>
      <c r="AB334" s="89">
        <f t="shared" si="182"/>
        <v>309.392</v>
      </c>
      <c r="AC334" s="88">
        <f t="shared" si="183"/>
        <v>0.99164102564102563</v>
      </c>
      <c r="AD334" s="104">
        <f t="shared" si="184"/>
        <v>4125.2266666666674</v>
      </c>
    </row>
    <row r="335" spans="1:30" ht="13" thickTop="1" x14ac:dyDescent="0.25">
      <c r="A335" s="5" t="s">
        <v>98</v>
      </c>
      <c r="B335" s="35">
        <f>SUM(B323:B334)</f>
        <v>182462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50"/>
      <c r="N335" s="50"/>
      <c r="O335" s="6"/>
      <c r="P335" s="6"/>
      <c r="Q335" s="51"/>
      <c r="R335" s="51"/>
      <c r="S335" s="51"/>
      <c r="T335" s="51"/>
      <c r="U335" s="51"/>
      <c r="V335" s="51"/>
      <c r="W335" s="36">
        <f>SUM(W323:W334)</f>
        <v>300874</v>
      </c>
      <c r="X335" s="28"/>
      <c r="Y335" s="90"/>
      <c r="Z335" s="91"/>
      <c r="AA335" s="92"/>
      <c r="AB335" s="93"/>
      <c r="AC335" s="92"/>
      <c r="AD335" s="101"/>
    </row>
    <row r="336" spans="1:30" ht="13" thickBot="1" x14ac:dyDescent="0.3">
      <c r="A336" s="7" t="s">
        <v>99</v>
      </c>
      <c r="B336" s="8">
        <f>AVERAGE(B323:B334)</f>
        <v>15205.166666666666</v>
      </c>
      <c r="C336" s="8">
        <f t="shared" ref="C336:J336" si="185">AVERAGE(C323:C334)</f>
        <v>498.75</v>
      </c>
      <c r="D336" s="8">
        <f t="shared" si="185"/>
        <v>395.75</v>
      </c>
      <c r="E336" s="8">
        <f>AVERAGE(E323:E334)</f>
        <v>26.333333333333332</v>
      </c>
      <c r="F336" s="8">
        <f>AVERAGE(F323:F334)</f>
        <v>93.333333333333329</v>
      </c>
      <c r="G336" s="8">
        <f>AVERAGE(G323:G334)</f>
        <v>520.83333333333337</v>
      </c>
      <c r="H336" s="8">
        <f>AVERAGE(H323:H334)</f>
        <v>29.25</v>
      </c>
      <c r="I336" s="8">
        <f>AVERAGE(I323:I334)</f>
        <v>94.416666666666671</v>
      </c>
      <c r="J336" s="8">
        <f t="shared" si="185"/>
        <v>931.25</v>
      </c>
      <c r="K336" s="8">
        <f>AVERAGE(K323:K334)</f>
        <v>101.58333333333333</v>
      </c>
      <c r="L336" s="8">
        <f>AVERAGE(L323:L334)</f>
        <v>89.166666666666671</v>
      </c>
      <c r="M336" s="52">
        <f t="shared" ref="M336:X336" si="186">AVERAGE(M323:M334)</f>
        <v>7.4941666666666658</v>
      </c>
      <c r="N336" s="52">
        <f t="shared" si="186"/>
        <v>7.6083333333333316</v>
      </c>
      <c r="O336" s="8">
        <f t="shared" si="186"/>
        <v>1.0085833333333332</v>
      </c>
      <c r="P336" s="8">
        <f t="shared" si="186"/>
        <v>0.80149999999999988</v>
      </c>
      <c r="Q336" s="53"/>
      <c r="R336" s="53"/>
      <c r="S336" s="53"/>
      <c r="T336" s="53"/>
      <c r="U336" s="53"/>
      <c r="V336" s="53"/>
      <c r="W336" s="27">
        <f t="shared" si="186"/>
        <v>25072.833333333332</v>
      </c>
      <c r="X336" s="23">
        <f t="shared" si="186"/>
        <v>1.6714785339329987</v>
      </c>
      <c r="Y336" s="94">
        <f t="shared" ref="Y336" si="187">C336/$C$2</f>
        <v>0.63942307692307687</v>
      </c>
      <c r="Z336" s="95">
        <f t="shared" ref="Z336" si="188">(C336*D336)/1000</f>
        <v>197.3803125</v>
      </c>
      <c r="AA336" s="96">
        <f t="shared" si="181"/>
        <v>0.63262920673076928</v>
      </c>
      <c r="AB336" s="97">
        <f t="shared" ref="AB336" si="189">(G336*C336)/1000</f>
        <v>259.76562500000006</v>
      </c>
      <c r="AC336" s="96">
        <f t="shared" si="183"/>
        <v>0.83258213141025661</v>
      </c>
      <c r="AD336" s="102">
        <f>AVERAGE(AD323:AD334)</f>
        <v>3447.31</v>
      </c>
    </row>
    <row r="337" spans="1:30" ht="13" thickTop="1" x14ac:dyDescent="0.25"/>
    <row r="338" spans="1:30" ht="13" thickBot="1" x14ac:dyDescent="0.3"/>
    <row r="339" spans="1:30" ht="13.5" thickTop="1" x14ac:dyDescent="0.3">
      <c r="A339" s="18" t="s">
        <v>5</v>
      </c>
      <c r="B339" s="19" t="s">
        <v>6</v>
      </c>
      <c r="C339" s="19" t="s">
        <v>6</v>
      </c>
      <c r="D339" s="19" t="s">
        <v>7</v>
      </c>
      <c r="E339" s="19" t="s">
        <v>8</v>
      </c>
      <c r="F339" s="30" t="s">
        <v>2</v>
      </c>
      <c r="G339" s="19" t="s">
        <v>9</v>
      </c>
      <c r="H339" s="19" t="s">
        <v>10</v>
      </c>
      <c r="I339" s="30" t="s">
        <v>3</v>
      </c>
      <c r="J339" s="19" t="s">
        <v>11</v>
      </c>
      <c r="K339" s="19" t="s">
        <v>12</v>
      </c>
      <c r="L339" s="30" t="s">
        <v>13</v>
      </c>
      <c r="M339" s="32" t="s">
        <v>46</v>
      </c>
      <c r="N339" s="32" t="s">
        <v>47</v>
      </c>
      <c r="O339" s="62" t="s">
        <v>48</v>
      </c>
      <c r="P339" s="62" t="s">
        <v>49</v>
      </c>
      <c r="Q339" s="39"/>
      <c r="R339" s="39"/>
      <c r="S339" s="39"/>
      <c r="T339" s="39"/>
      <c r="U339" s="39"/>
      <c r="V339" s="39"/>
      <c r="W339" s="24" t="s">
        <v>38</v>
      </c>
      <c r="X339" s="20" t="s">
        <v>14</v>
      </c>
      <c r="Y339" s="78" t="s">
        <v>50</v>
      </c>
      <c r="Z339" s="79" t="s">
        <v>51</v>
      </c>
      <c r="AA339" s="80" t="s">
        <v>52</v>
      </c>
      <c r="AB339" s="81" t="s">
        <v>50</v>
      </c>
      <c r="AC339" s="80" t="s">
        <v>50</v>
      </c>
      <c r="AD339" s="78" t="s">
        <v>131</v>
      </c>
    </row>
    <row r="340" spans="1:30" ht="13" thickBot="1" x14ac:dyDescent="0.3">
      <c r="A340" s="15" t="s">
        <v>100</v>
      </c>
      <c r="B340" s="16" t="s">
        <v>16</v>
      </c>
      <c r="C340" s="17" t="s">
        <v>17</v>
      </c>
      <c r="D340" s="16" t="s">
        <v>18</v>
      </c>
      <c r="E340" s="16" t="s">
        <v>18</v>
      </c>
      <c r="F340" s="31" t="s">
        <v>54</v>
      </c>
      <c r="G340" s="16" t="s">
        <v>18</v>
      </c>
      <c r="H340" s="16" t="s">
        <v>18</v>
      </c>
      <c r="I340" s="31" t="s">
        <v>54</v>
      </c>
      <c r="J340" s="16" t="s">
        <v>18</v>
      </c>
      <c r="K340" s="16" t="s">
        <v>18</v>
      </c>
      <c r="L340" s="31" t="s">
        <v>54</v>
      </c>
      <c r="M340" s="33"/>
      <c r="N340" s="33"/>
      <c r="O340" s="63"/>
      <c r="P340" s="63"/>
      <c r="Q340" s="40"/>
      <c r="R340" s="40"/>
      <c r="S340" s="40"/>
      <c r="T340" s="40"/>
      <c r="U340" s="40"/>
      <c r="V340" s="40"/>
      <c r="W340" s="25" t="s">
        <v>40</v>
      </c>
      <c r="X340" s="17" t="s">
        <v>20</v>
      </c>
      <c r="Y340" s="82" t="s">
        <v>6</v>
      </c>
      <c r="Z340" s="83" t="s">
        <v>55</v>
      </c>
      <c r="AA340" s="84" t="s">
        <v>56</v>
      </c>
      <c r="AB340" s="85" t="s">
        <v>57</v>
      </c>
      <c r="AC340" s="84" t="s">
        <v>58</v>
      </c>
      <c r="AD340" s="103" t="s">
        <v>132</v>
      </c>
    </row>
    <row r="341" spans="1:30" ht="13" thickTop="1" x14ac:dyDescent="0.25">
      <c r="A341" s="2" t="s">
        <v>21</v>
      </c>
      <c r="B341" s="3">
        <v>20258</v>
      </c>
      <c r="C341" s="3">
        <v>653</v>
      </c>
      <c r="D341" s="3">
        <v>471</v>
      </c>
      <c r="E341" s="3">
        <v>68</v>
      </c>
      <c r="F341" s="37">
        <f t="shared" ref="F341:F352" si="190">+(D341-E341)/D341</f>
        <v>0.85562632696390661</v>
      </c>
      <c r="G341" s="3">
        <v>598</v>
      </c>
      <c r="H341" s="3">
        <v>80</v>
      </c>
      <c r="I341" s="37">
        <f t="shared" ref="I341:I352" si="191">+(G341-H341)/G341</f>
        <v>0.86622073578595316</v>
      </c>
      <c r="J341" s="3">
        <v>1182</v>
      </c>
      <c r="K341" s="3">
        <v>169</v>
      </c>
      <c r="L341" s="37">
        <f t="shared" ref="L341:L352" si="192">+(J341-K341)/J341</f>
        <v>0.85702199661590528</v>
      </c>
      <c r="M341" s="44">
        <v>7.4</v>
      </c>
      <c r="N341" s="44">
        <v>7.6</v>
      </c>
      <c r="O341" s="64">
        <v>2.0840000000000001</v>
      </c>
      <c r="P341" s="64">
        <v>1.329</v>
      </c>
      <c r="Q341" s="45"/>
      <c r="R341" s="45"/>
      <c r="S341" s="45"/>
      <c r="T341" s="45"/>
      <c r="U341" s="45"/>
      <c r="V341" s="45"/>
      <c r="W341" s="29">
        <v>28331</v>
      </c>
      <c r="X341" s="4">
        <f t="shared" ref="X341:X352" si="193">W341/B341</f>
        <v>1.3985092309211176</v>
      </c>
      <c r="Y341" s="86">
        <f>C341/$C$2</f>
        <v>0.8371794871794872</v>
      </c>
      <c r="Z341" s="87">
        <f>(C341*D341)/1000</f>
        <v>307.56299999999999</v>
      </c>
      <c r="AA341" s="88">
        <f>(Z341)/$E$3</f>
        <v>0.98577884615384614</v>
      </c>
      <c r="AB341" s="89">
        <f>(G341*C341)/1000</f>
        <v>390.49400000000003</v>
      </c>
      <c r="AC341" s="88">
        <f>(AB341)/$G$3</f>
        <v>1.2515833333333335</v>
      </c>
      <c r="AD341" s="104">
        <f>(0.8*C341*G341)/60</f>
        <v>5206.586666666667</v>
      </c>
    </row>
    <row r="342" spans="1:30" x14ac:dyDescent="0.25">
      <c r="A342" s="2" t="s">
        <v>22</v>
      </c>
      <c r="B342" s="3">
        <v>15748</v>
      </c>
      <c r="C342" s="3">
        <v>562</v>
      </c>
      <c r="D342" s="3">
        <v>398</v>
      </c>
      <c r="E342" s="3">
        <v>64</v>
      </c>
      <c r="F342" s="37">
        <f t="shared" si="190"/>
        <v>0.83919597989949746</v>
      </c>
      <c r="G342" s="3">
        <v>640</v>
      </c>
      <c r="H342" s="3">
        <v>81</v>
      </c>
      <c r="I342" s="37">
        <f t="shared" si="191"/>
        <v>0.87343749999999998</v>
      </c>
      <c r="J342" s="3">
        <v>1077</v>
      </c>
      <c r="K342" s="3">
        <v>163</v>
      </c>
      <c r="L342" s="37">
        <f t="shared" si="192"/>
        <v>0.8486536675951718</v>
      </c>
      <c r="M342" s="46">
        <v>7.7</v>
      </c>
      <c r="N342" s="46">
        <v>7.7</v>
      </c>
      <c r="O342" s="3">
        <v>1.7150000000000001</v>
      </c>
      <c r="P342" s="3">
        <v>1.2709999999999999</v>
      </c>
      <c r="Q342" s="47"/>
      <c r="R342" s="47"/>
      <c r="S342" s="47"/>
      <c r="T342" s="47"/>
      <c r="U342" s="47"/>
      <c r="V342" s="47"/>
      <c r="W342" s="29">
        <v>24936</v>
      </c>
      <c r="X342" s="4">
        <f t="shared" si="193"/>
        <v>1.5834391668783339</v>
      </c>
      <c r="Y342" s="86">
        <f t="shared" ref="Y342:Y352" si="194">C342/$C$2</f>
        <v>0.72051282051282051</v>
      </c>
      <c r="Z342" s="87">
        <f t="shared" ref="Z342:Z352" si="195">(C342*D342)/1000</f>
        <v>223.67599999999999</v>
      </c>
      <c r="AA342" s="88">
        <f t="shared" ref="AA342:AA354" si="196">(Z342)/$E$3</f>
        <v>0.71691025641025641</v>
      </c>
      <c r="AB342" s="89">
        <f t="shared" ref="AB342:AB352" si="197">(G342*C342)/1000</f>
        <v>359.68</v>
      </c>
      <c r="AC342" s="88">
        <f t="shared" ref="AC342:AC354" si="198">(AB342)/$G$3</f>
        <v>1.1528205128205129</v>
      </c>
      <c r="AD342" s="104">
        <f t="shared" ref="AD342:AD352" si="199">(0.8*C342*G342)/60</f>
        <v>4795.7333333333336</v>
      </c>
    </row>
    <row r="343" spans="1:30" x14ac:dyDescent="0.25">
      <c r="A343" s="2" t="s">
        <v>23</v>
      </c>
      <c r="B343" s="3">
        <v>17082</v>
      </c>
      <c r="C343" s="3">
        <v>551</v>
      </c>
      <c r="D343" s="3">
        <v>389</v>
      </c>
      <c r="E343" s="3">
        <v>46</v>
      </c>
      <c r="F343" s="37">
        <f t="shared" si="190"/>
        <v>0.8817480719794345</v>
      </c>
      <c r="G343" s="3">
        <v>541</v>
      </c>
      <c r="H343" s="3">
        <v>46</v>
      </c>
      <c r="I343" s="37">
        <f t="shared" si="191"/>
        <v>0.91497227356746769</v>
      </c>
      <c r="J343" s="3">
        <v>1019</v>
      </c>
      <c r="K343" s="3">
        <v>162</v>
      </c>
      <c r="L343" s="37">
        <f t="shared" si="192"/>
        <v>0.84102060843964677</v>
      </c>
      <c r="M343" s="46">
        <v>7.53</v>
      </c>
      <c r="N343" s="46">
        <v>7.42</v>
      </c>
      <c r="O343" s="3">
        <v>1.6679999999999999</v>
      </c>
      <c r="P343" s="3">
        <v>1.367</v>
      </c>
      <c r="Q343" s="47"/>
      <c r="R343" s="47"/>
      <c r="S343" s="47"/>
      <c r="T343" s="47"/>
      <c r="U343" s="47"/>
      <c r="V343" s="47"/>
      <c r="W343" s="29">
        <v>27689</v>
      </c>
      <c r="X343" s="4">
        <f t="shared" si="193"/>
        <v>1.620946025055614</v>
      </c>
      <c r="Y343" s="86">
        <f t="shared" si="194"/>
        <v>0.70641025641025645</v>
      </c>
      <c r="Z343" s="87">
        <f t="shared" si="195"/>
        <v>214.339</v>
      </c>
      <c r="AA343" s="88">
        <f t="shared" si="196"/>
        <v>0.6869839743589744</v>
      </c>
      <c r="AB343" s="89">
        <f t="shared" si="197"/>
        <v>298.09100000000001</v>
      </c>
      <c r="AC343" s="88">
        <f t="shared" si="198"/>
        <v>0.95541987179487187</v>
      </c>
      <c r="AD343" s="104">
        <f t="shared" si="199"/>
        <v>3974.5466666666671</v>
      </c>
    </row>
    <row r="344" spans="1:30" x14ac:dyDescent="0.25">
      <c r="A344" s="2" t="s">
        <v>24</v>
      </c>
      <c r="B344" s="3">
        <v>14299</v>
      </c>
      <c r="C344" s="3">
        <v>477</v>
      </c>
      <c r="D344" s="3">
        <v>365</v>
      </c>
      <c r="E344" s="3">
        <v>25</v>
      </c>
      <c r="F344" s="37">
        <f t="shared" si="190"/>
        <v>0.93150684931506844</v>
      </c>
      <c r="G344" s="3">
        <v>471</v>
      </c>
      <c r="H344" s="3">
        <v>41</v>
      </c>
      <c r="I344" s="37">
        <f t="shared" si="191"/>
        <v>0.91295116772823781</v>
      </c>
      <c r="J344" s="3">
        <v>911</v>
      </c>
      <c r="K344" s="3">
        <v>133</v>
      </c>
      <c r="L344" s="37">
        <f t="shared" si="192"/>
        <v>0.85400658616904501</v>
      </c>
      <c r="M344" s="46">
        <v>7.34</v>
      </c>
      <c r="N344" s="46">
        <v>7.17</v>
      </c>
      <c r="O344" s="3">
        <v>1.6659999999999999</v>
      </c>
      <c r="P344" s="3">
        <v>1.43</v>
      </c>
      <c r="Q344" s="47"/>
      <c r="R344" s="47"/>
      <c r="S344" s="47"/>
      <c r="T344" s="47"/>
      <c r="U344" s="47"/>
      <c r="V344" s="47"/>
      <c r="W344" s="29">
        <v>26445</v>
      </c>
      <c r="X344" s="4">
        <f t="shared" si="193"/>
        <v>1.849430030072033</v>
      </c>
      <c r="Y344" s="86">
        <f t="shared" si="194"/>
        <v>0.61153846153846159</v>
      </c>
      <c r="Z344" s="87">
        <f t="shared" si="195"/>
        <v>174.10499999999999</v>
      </c>
      <c r="AA344" s="88">
        <f t="shared" si="196"/>
        <v>0.55802884615384607</v>
      </c>
      <c r="AB344" s="89">
        <f t="shared" si="197"/>
        <v>224.667</v>
      </c>
      <c r="AC344" s="88">
        <f t="shared" si="198"/>
        <v>0.72008653846153847</v>
      </c>
      <c r="AD344" s="104">
        <f t="shared" si="199"/>
        <v>2995.56</v>
      </c>
    </row>
    <row r="345" spans="1:30" x14ac:dyDescent="0.25">
      <c r="A345" s="2" t="s">
        <v>25</v>
      </c>
      <c r="B345" s="3">
        <v>14517</v>
      </c>
      <c r="C345" s="3">
        <v>468</v>
      </c>
      <c r="D345" s="3">
        <v>446</v>
      </c>
      <c r="E345" s="3">
        <v>26</v>
      </c>
      <c r="F345" s="37">
        <f t="shared" si="190"/>
        <v>0.94170403587443952</v>
      </c>
      <c r="G345" s="3">
        <v>500</v>
      </c>
      <c r="H345" s="3">
        <v>23</v>
      </c>
      <c r="I345" s="37">
        <f t="shared" si="191"/>
        <v>0.95399999999999996</v>
      </c>
      <c r="J345" s="3">
        <v>997</v>
      </c>
      <c r="K345" s="3">
        <v>76</v>
      </c>
      <c r="L345" s="37">
        <f t="shared" si="192"/>
        <v>0.92377131394182543</v>
      </c>
      <c r="M345" s="46">
        <v>7.02</v>
      </c>
      <c r="N345" s="46">
        <v>7.41</v>
      </c>
      <c r="O345" s="3">
        <v>1.6659999999999999</v>
      </c>
      <c r="P345" s="3">
        <v>1.2589999999999999</v>
      </c>
      <c r="Q345" s="47"/>
      <c r="R345" s="47"/>
      <c r="S345" s="47"/>
      <c r="T345" s="47"/>
      <c r="U345" s="47"/>
      <c r="V345" s="47"/>
      <c r="W345" s="29">
        <v>27609</v>
      </c>
      <c r="X345" s="4">
        <f t="shared" si="193"/>
        <v>1.9018392229799546</v>
      </c>
      <c r="Y345" s="86">
        <f t="shared" si="194"/>
        <v>0.6</v>
      </c>
      <c r="Z345" s="87">
        <f t="shared" si="195"/>
        <v>208.72800000000001</v>
      </c>
      <c r="AA345" s="88">
        <f t="shared" si="196"/>
        <v>0.66900000000000004</v>
      </c>
      <c r="AB345" s="89">
        <f t="shared" si="197"/>
        <v>234</v>
      </c>
      <c r="AC345" s="88">
        <f t="shared" si="198"/>
        <v>0.75</v>
      </c>
      <c r="AD345" s="104">
        <f t="shared" si="199"/>
        <v>3120.0000000000005</v>
      </c>
    </row>
    <row r="346" spans="1:30" x14ac:dyDescent="0.25">
      <c r="A346" s="2" t="s">
        <v>26</v>
      </c>
      <c r="B346" s="3">
        <v>14302</v>
      </c>
      <c r="C346" s="3">
        <v>477</v>
      </c>
      <c r="D346" s="3">
        <v>382</v>
      </c>
      <c r="E346" s="3">
        <v>20</v>
      </c>
      <c r="F346" s="37">
        <f t="shared" si="190"/>
        <v>0.94764397905759157</v>
      </c>
      <c r="G346" s="3">
        <v>419</v>
      </c>
      <c r="H346" s="3">
        <v>24</v>
      </c>
      <c r="I346" s="37">
        <f t="shared" si="191"/>
        <v>0.94272076372315039</v>
      </c>
      <c r="J346" s="3">
        <v>886</v>
      </c>
      <c r="K346" s="3">
        <v>75</v>
      </c>
      <c r="L346" s="37">
        <f t="shared" si="192"/>
        <v>0.91534988713318288</v>
      </c>
      <c r="M346" s="46">
        <v>7.05</v>
      </c>
      <c r="N346" s="46">
        <v>7.26</v>
      </c>
      <c r="O346" s="3">
        <v>1.583</v>
      </c>
      <c r="P346" s="3">
        <v>1.4730000000000001</v>
      </c>
      <c r="Q346" s="47"/>
      <c r="R346" s="47"/>
      <c r="S346" s="47"/>
      <c r="T346" s="47"/>
      <c r="U346" s="47"/>
      <c r="V346" s="47"/>
      <c r="W346" s="29">
        <v>25749</v>
      </c>
      <c r="X346" s="4">
        <f t="shared" si="193"/>
        <v>1.8003775695706894</v>
      </c>
      <c r="Y346" s="86">
        <f t="shared" si="194"/>
        <v>0.61153846153846159</v>
      </c>
      <c r="Z346" s="87">
        <f t="shared" si="195"/>
        <v>182.214</v>
      </c>
      <c r="AA346" s="88">
        <f t="shared" si="196"/>
        <v>0.58401923076923079</v>
      </c>
      <c r="AB346" s="89">
        <f t="shared" si="197"/>
        <v>199.863</v>
      </c>
      <c r="AC346" s="88">
        <f t="shared" si="198"/>
        <v>0.64058653846153846</v>
      </c>
      <c r="AD346" s="104">
        <f t="shared" si="199"/>
        <v>2664.8400000000006</v>
      </c>
    </row>
    <row r="347" spans="1:30" x14ac:dyDescent="0.25">
      <c r="A347" s="2" t="s">
        <v>27</v>
      </c>
      <c r="B347" s="3">
        <v>14881</v>
      </c>
      <c r="C347" s="3">
        <v>480</v>
      </c>
      <c r="D347" s="3">
        <v>269</v>
      </c>
      <c r="E347" s="3">
        <v>15</v>
      </c>
      <c r="F347" s="37">
        <f t="shared" si="190"/>
        <v>0.94423791821561343</v>
      </c>
      <c r="G347" s="3">
        <v>451</v>
      </c>
      <c r="H347" s="3">
        <v>19</v>
      </c>
      <c r="I347" s="37">
        <f t="shared" si="191"/>
        <v>0.95787139689578715</v>
      </c>
      <c r="J347" s="3">
        <v>808</v>
      </c>
      <c r="K347" s="3">
        <v>73</v>
      </c>
      <c r="L347" s="37">
        <f t="shared" si="192"/>
        <v>0.90965346534653468</v>
      </c>
      <c r="M347" s="46">
        <v>7.9</v>
      </c>
      <c r="N347" s="46">
        <v>7.9</v>
      </c>
      <c r="O347" s="3">
        <v>1.69</v>
      </c>
      <c r="P347" s="3">
        <v>1.48</v>
      </c>
      <c r="Q347" s="47"/>
      <c r="R347" s="47"/>
      <c r="S347" s="47"/>
      <c r="T347" s="47"/>
      <c r="U347" s="47"/>
      <c r="V347" s="47"/>
      <c r="W347" s="29">
        <v>27043</v>
      </c>
      <c r="X347" s="4">
        <f t="shared" si="193"/>
        <v>1.817283784691889</v>
      </c>
      <c r="Y347" s="86">
        <f t="shared" si="194"/>
        <v>0.61538461538461542</v>
      </c>
      <c r="Z347" s="87">
        <f t="shared" si="195"/>
        <v>129.12</v>
      </c>
      <c r="AA347" s="88">
        <f t="shared" si="196"/>
        <v>0.41384615384615386</v>
      </c>
      <c r="AB347" s="89">
        <f t="shared" si="197"/>
        <v>216.48</v>
      </c>
      <c r="AC347" s="88">
        <f t="shared" si="198"/>
        <v>0.69384615384615378</v>
      </c>
      <c r="AD347" s="104">
        <f t="shared" si="199"/>
        <v>2886.4</v>
      </c>
    </row>
    <row r="348" spans="1:30" x14ac:dyDescent="0.25">
      <c r="A348" s="2" t="s">
        <v>28</v>
      </c>
      <c r="B348" s="3">
        <v>14479</v>
      </c>
      <c r="C348" s="3">
        <v>467</v>
      </c>
      <c r="D348" s="3">
        <v>353</v>
      </c>
      <c r="E348" s="3">
        <v>16</v>
      </c>
      <c r="F348" s="37">
        <f t="shared" si="190"/>
        <v>0.95467422096317278</v>
      </c>
      <c r="G348" s="3">
        <v>525</v>
      </c>
      <c r="H348" s="3">
        <v>18</v>
      </c>
      <c r="I348" s="37">
        <f t="shared" si="191"/>
        <v>0.96571428571428575</v>
      </c>
      <c r="J348" s="3">
        <v>858</v>
      </c>
      <c r="K348" s="3">
        <v>75</v>
      </c>
      <c r="L348" s="37">
        <f t="shared" si="192"/>
        <v>0.91258741258741261</v>
      </c>
      <c r="M348" s="46">
        <v>7</v>
      </c>
      <c r="N348" s="46">
        <v>7.5</v>
      </c>
      <c r="O348" s="3">
        <v>1.712</v>
      </c>
      <c r="P348" s="3">
        <v>1.633</v>
      </c>
      <c r="Q348" s="47"/>
      <c r="R348" s="47"/>
      <c r="S348" s="47"/>
      <c r="T348" s="47"/>
      <c r="U348" s="47"/>
      <c r="V348" s="47"/>
      <c r="W348" s="29">
        <v>26645</v>
      </c>
      <c r="X348" s="4">
        <f t="shared" si="193"/>
        <v>1.8402513985772497</v>
      </c>
      <c r="Y348" s="86">
        <f t="shared" si="194"/>
        <v>0.5987179487179487</v>
      </c>
      <c r="Z348" s="87">
        <f t="shared" si="195"/>
        <v>164.851</v>
      </c>
      <c r="AA348" s="88">
        <f t="shared" si="196"/>
        <v>0.52836858974358969</v>
      </c>
      <c r="AB348" s="89">
        <f t="shared" si="197"/>
        <v>245.17500000000001</v>
      </c>
      <c r="AC348" s="88">
        <f t="shared" si="198"/>
        <v>0.78581730769230773</v>
      </c>
      <c r="AD348" s="104">
        <f t="shared" si="199"/>
        <v>3269</v>
      </c>
    </row>
    <row r="349" spans="1:30" x14ac:dyDescent="0.25">
      <c r="A349" s="2" t="s">
        <v>29</v>
      </c>
      <c r="B349" s="3">
        <v>16506</v>
      </c>
      <c r="C349" s="3">
        <v>550</v>
      </c>
      <c r="D349" s="3">
        <v>328</v>
      </c>
      <c r="E349" s="3">
        <v>19</v>
      </c>
      <c r="F349" s="37">
        <f t="shared" si="190"/>
        <v>0.94207317073170727</v>
      </c>
      <c r="G349" s="3">
        <v>438</v>
      </c>
      <c r="H349" s="3">
        <v>20</v>
      </c>
      <c r="I349" s="37">
        <f t="shared" si="191"/>
        <v>0.954337899543379</v>
      </c>
      <c r="J349" s="3">
        <v>790</v>
      </c>
      <c r="K349" s="3">
        <v>84</v>
      </c>
      <c r="L349" s="37">
        <f t="shared" si="192"/>
        <v>0.89367088607594936</v>
      </c>
      <c r="M349" s="46">
        <v>7.3</v>
      </c>
      <c r="N349" s="46">
        <v>7.5</v>
      </c>
      <c r="O349" s="3">
        <v>1.7509999999999999</v>
      </c>
      <c r="P349" s="3">
        <v>1.4930000000000001</v>
      </c>
      <c r="Q349" s="47"/>
      <c r="R349" s="47"/>
      <c r="S349" s="47"/>
      <c r="T349" s="47"/>
      <c r="U349" s="47"/>
      <c r="V349" s="47"/>
      <c r="W349" s="29">
        <v>26128</v>
      </c>
      <c r="X349" s="4">
        <f t="shared" si="193"/>
        <v>1.5829395371380104</v>
      </c>
      <c r="Y349" s="86">
        <f t="shared" si="194"/>
        <v>0.70512820512820518</v>
      </c>
      <c r="Z349" s="87">
        <f t="shared" si="195"/>
        <v>180.4</v>
      </c>
      <c r="AA349" s="88">
        <f t="shared" si="196"/>
        <v>0.57820512820512826</v>
      </c>
      <c r="AB349" s="89">
        <f t="shared" si="197"/>
        <v>240.9</v>
      </c>
      <c r="AC349" s="88">
        <f t="shared" si="198"/>
        <v>0.77211538461538465</v>
      </c>
      <c r="AD349" s="104">
        <f t="shared" si="199"/>
        <v>3212</v>
      </c>
    </row>
    <row r="350" spans="1:30" x14ac:dyDescent="0.25">
      <c r="A350" s="2" t="s">
        <v>30</v>
      </c>
      <c r="B350" s="3">
        <v>16309</v>
      </c>
      <c r="C350" s="3">
        <v>526</v>
      </c>
      <c r="D350" s="3">
        <v>303</v>
      </c>
      <c r="E350" s="3">
        <v>13</v>
      </c>
      <c r="F350" s="37">
        <f t="shared" si="190"/>
        <v>0.95709570957095713</v>
      </c>
      <c r="G350" s="3">
        <v>468</v>
      </c>
      <c r="H350" s="3">
        <v>22</v>
      </c>
      <c r="I350" s="37">
        <f t="shared" si="191"/>
        <v>0.95299145299145294</v>
      </c>
      <c r="J350" s="3">
        <v>833</v>
      </c>
      <c r="K350" s="3">
        <v>97</v>
      </c>
      <c r="L350" s="37">
        <f t="shared" si="192"/>
        <v>0.88355342136854742</v>
      </c>
      <c r="M350" s="46">
        <v>7.3</v>
      </c>
      <c r="N350" s="46">
        <v>7.5</v>
      </c>
      <c r="O350" s="3">
        <v>1.6679999999999999</v>
      </c>
      <c r="P350" s="3">
        <v>1.381</v>
      </c>
      <c r="Q350" s="47"/>
      <c r="R350" s="47"/>
      <c r="S350" s="47"/>
      <c r="T350" s="47"/>
      <c r="U350" s="47"/>
      <c r="V350" s="47"/>
      <c r="W350" s="29">
        <v>26443</v>
      </c>
      <c r="X350" s="4">
        <f t="shared" si="193"/>
        <v>1.6213747010852904</v>
      </c>
      <c r="Y350" s="86">
        <f t="shared" si="194"/>
        <v>0.67435897435897441</v>
      </c>
      <c r="Z350" s="87">
        <f t="shared" si="195"/>
        <v>159.37799999999999</v>
      </c>
      <c r="AA350" s="88">
        <f t="shared" si="196"/>
        <v>0.51082692307692301</v>
      </c>
      <c r="AB350" s="89">
        <f t="shared" si="197"/>
        <v>246.16800000000001</v>
      </c>
      <c r="AC350" s="88">
        <f t="shared" si="198"/>
        <v>0.78900000000000003</v>
      </c>
      <c r="AD350" s="104">
        <f t="shared" si="199"/>
        <v>3282.24</v>
      </c>
    </row>
    <row r="351" spans="1:30" x14ac:dyDescent="0.25">
      <c r="A351" s="2" t="s">
        <v>31</v>
      </c>
      <c r="B351" s="3">
        <v>14625</v>
      </c>
      <c r="C351" s="3">
        <v>488</v>
      </c>
      <c r="D351" s="3">
        <v>323</v>
      </c>
      <c r="E351" s="3">
        <v>13</v>
      </c>
      <c r="F351" s="37">
        <f t="shared" si="190"/>
        <v>0.95975232198142413</v>
      </c>
      <c r="G351" s="3">
        <v>426</v>
      </c>
      <c r="H351" s="3">
        <v>35</v>
      </c>
      <c r="I351" s="37">
        <f t="shared" si="191"/>
        <v>0.9178403755868545</v>
      </c>
      <c r="J351" s="3">
        <v>873</v>
      </c>
      <c r="K351" s="3">
        <v>143</v>
      </c>
      <c r="L351" s="37">
        <f t="shared" si="192"/>
        <v>0.8361970217640321</v>
      </c>
      <c r="M351" s="46">
        <v>7.4</v>
      </c>
      <c r="N351" s="4">
        <v>7.4</v>
      </c>
      <c r="O351" s="66">
        <v>1.772</v>
      </c>
      <c r="P351" s="3">
        <v>1.425</v>
      </c>
      <c r="Q351" s="47"/>
      <c r="R351" s="47"/>
      <c r="S351" s="47"/>
      <c r="T351" s="47"/>
      <c r="U351" s="47"/>
      <c r="V351" s="47"/>
      <c r="W351" s="29">
        <v>25994</v>
      </c>
      <c r="X351" s="4">
        <f t="shared" si="193"/>
        <v>1.7773675213675213</v>
      </c>
      <c r="Y351" s="86">
        <f t="shared" si="194"/>
        <v>0.62564102564102564</v>
      </c>
      <c r="Z351" s="87">
        <f t="shared" si="195"/>
        <v>157.624</v>
      </c>
      <c r="AA351" s="88">
        <f t="shared" si="196"/>
        <v>0.5052051282051282</v>
      </c>
      <c r="AB351" s="89">
        <f t="shared" si="197"/>
        <v>207.88800000000001</v>
      </c>
      <c r="AC351" s="88">
        <f t="shared" si="198"/>
        <v>0.66630769230769238</v>
      </c>
      <c r="AD351" s="104">
        <f t="shared" si="199"/>
        <v>2771.8400000000006</v>
      </c>
    </row>
    <row r="352" spans="1:30" ht="13" thickBot="1" x14ac:dyDescent="0.3">
      <c r="A352" s="2" t="s">
        <v>32</v>
      </c>
      <c r="B352" s="3">
        <v>13260</v>
      </c>
      <c r="C352" s="3">
        <v>428</v>
      </c>
      <c r="D352" s="3">
        <v>453</v>
      </c>
      <c r="E352" s="3">
        <v>25</v>
      </c>
      <c r="F352" s="37">
        <f t="shared" si="190"/>
        <v>0.94481236203090513</v>
      </c>
      <c r="G352" s="3">
        <v>846</v>
      </c>
      <c r="H352" s="3">
        <v>33</v>
      </c>
      <c r="I352" s="37">
        <f t="shared" si="191"/>
        <v>0.96099290780141844</v>
      </c>
      <c r="J352" s="3">
        <v>2283</v>
      </c>
      <c r="K352" s="3">
        <v>131</v>
      </c>
      <c r="L352" s="37">
        <f t="shared" si="192"/>
        <v>0.94261936049058259</v>
      </c>
      <c r="M352" s="48">
        <v>7.1</v>
      </c>
      <c r="N352" s="48">
        <v>7.4</v>
      </c>
      <c r="O352" s="3">
        <v>1.734</v>
      </c>
      <c r="P352" s="65">
        <v>1.4650000000000001</v>
      </c>
      <c r="Q352" s="49"/>
      <c r="R352" s="49"/>
      <c r="S352" s="49"/>
      <c r="T352" s="49"/>
      <c r="U352" s="49"/>
      <c r="V352" s="49"/>
      <c r="W352" s="29">
        <v>26331</v>
      </c>
      <c r="X352" s="4">
        <f t="shared" si="193"/>
        <v>1.9857466063348417</v>
      </c>
      <c r="Y352" s="86">
        <f t="shared" si="194"/>
        <v>0.54871794871794877</v>
      </c>
      <c r="Z352" s="87">
        <f t="shared" si="195"/>
        <v>193.88399999999999</v>
      </c>
      <c r="AA352" s="88">
        <f t="shared" si="196"/>
        <v>0.62142307692307686</v>
      </c>
      <c r="AB352" s="89">
        <f t="shared" si="197"/>
        <v>362.08800000000002</v>
      </c>
      <c r="AC352" s="88">
        <f t="shared" si="198"/>
        <v>1.1605384615384615</v>
      </c>
      <c r="AD352" s="104">
        <f t="shared" si="199"/>
        <v>4827.84</v>
      </c>
    </row>
    <row r="353" spans="1:30" ht="13" thickTop="1" x14ac:dyDescent="0.25">
      <c r="A353" s="5" t="s">
        <v>101</v>
      </c>
      <c r="B353" s="35">
        <f>SUM(B341:B352)</f>
        <v>186266</v>
      </c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50"/>
      <c r="N353" s="50"/>
      <c r="O353" s="6"/>
      <c r="P353" s="6"/>
      <c r="Q353" s="51"/>
      <c r="R353" s="51"/>
      <c r="S353" s="51"/>
      <c r="T353" s="51"/>
      <c r="U353" s="51"/>
      <c r="V353" s="51"/>
      <c r="W353" s="36">
        <f>SUM(W341:W352)</f>
        <v>319343</v>
      </c>
      <c r="X353" s="28"/>
      <c r="Y353" s="90"/>
      <c r="Z353" s="91"/>
      <c r="AA353" s="92"/>
      <c r="AB353" s="93"/>
      <c r="AC353" s="92"/>
      <c r="AD353" s="101"/>
    </row>
    <row r="354" spans="1:30" ht="13" thickBot="1" x14ac:dyDescent="0.3">
      <c r="A354" s="7" t="s">
        <v>102</v>
      </c>
      <c r="B354" s="8">
        <f>AVERAGE(B341:B352)</f>
        <v>15522.166666666666</v>
      </c>
      <c r="C354" s="8">
        <f t="shared" ref="C354:J354" si="200">AVERAGE(C341:C352)</f>
        <v>510.58333333333331</v>
      </c>
      <c r="D354" s="8">
        <f t="shared" si="200"/>
        <v>373.33333333333331</v>
      </c>
      <c r="E354" s="8">
        <f>AVERAGE(E341:E352)</f>
        <v>29.166666666666668</v>
      </c>
      <c r="F354" s="43">
        <f>AVERAGE(F341:F352)</f>
        <v>0.92500591221530992</v>
      </c>
      <c r="G354" s="8">
        <f>AVERAGE(G341:G352)</f>
        <v>526.91666666666663</v>
      </c>
      <c r="H354" s="8">
        <f>AVERAGE(H341:H352)</f>
        <v>36.833333333333336</v>
      </c>
      <c r="I354" s="43">
        <f>AVERAGE(I341:I352)</f>
        <v>0.93117089661149899</v>
      </c>
      <c r="J354" s="8">
        <f t="shared" si="200"/>
        <v>1043.0833333333333</v>
      </c>
      <c r="K354" s="8">
        <f>AVERAGE(K341:K352)</f>
        <v>115.08333333333333</v>
      </c>
      <c r="L354" s="43">
        <f>AVERAGE(L341:L352)</f>
        <v>0.88484213562731984</v>
      </c>
      <c r="M354" s="52">
        <f t="shared" ref="M354:X354" si="201">AVERAGE(M341:M352)</f>
        <v>7.336666666666666</v>
      </c>
      <c r="N354" s="52">
        <f t="shared" si="201"/>
        <v>7.48</v>
      </c>
      <c r="O354" s="8">
        <f t="shared" si="201"/>
        <v>1.7257499999999997</v>
      </c>
      <c r="P354" s="8">
        <f t="shared" si="201"/>
        <v>1.4171666666666669</v>
      </c>
      <c r="Q354" s="53"/>
      <c r="R354" s="53"/>
      <c r="S354" s="53"/>
      <c r="T354" s="53"/>
      <c r="U354" s="53"/>
      <c r="V354" s="53"/>
      <c r="W354" s="27">
        <f t="shared" si="201"/>
        <v>26611.916666666668</v>
      </c>
      <c r="X354" s="23">
        <f t="shared" si="201"/>
        <v>1.7316253995560451</v>
      </c>
      <c r="Y354" s="94">
        <f t="shared" ref="Y354" si="202">C354/$C$2</f>
        <v>0.6545940170940171</v>
      </c>
      <c r="Z354" s="95">
        <f t="shared" ref="Z354" si="203">(C354*D354)/1000</f>
        <v>190.61777777777775</v>
      </c>
      <c r="AA354" s="96">
        <f t="shared" si="196"/>
        <v>0.61095441595441591</v>
      </c>
      <c r="AB354" s="97">
        <f t="shared" ref="AB354" si="204">(G354*C354)/1000</f>
        <v>269.03486805555548</v>
      </c>
      <c r="AC354" s="96">
        <f t="shared" si="198"/>
        <v>0.86229124376780597</v>
      </c>
      <c r="AD354" s="102">
        <f>AVERAGE(AD341:AD352)</f>
        <v>3583.8822222222225</v>
      </c>
    </row>
    <row r="355" spans="1:30" ht="13" thickTop="1" x14ac:dyDescent="0.25"/>
    <row r="356" spans="1:30" ht="13" thickBot="1" x14ac:dyDescent="0.3"/>
    <row r="357" spans="1:30" ht="13.5" thickTop="1" x14ac:dyDescent="0.3">
      <c r="A357" s="18" t="s">
        <v>5</v>
      </c>
      <c r="B357" s="19" t="s">
        <v>6</v>
      </c>
      <c r="C357" s="19" t="s">
        <v>6</v>
      </c>
      <c r="D357" s="19" t="s">
        <v>7</v>
      </c>
      <c r="E357" s="19" t="s">
        <v>8</v>
      </c>
      <c r="F357" s="30" t="s">
        <v>2</v>
      </c>
      <c r="G357" s="19" t="s">
        <v>9</v>
      </c>
      <c r="H357" s="19" t="s">
        <v>10</v>
      </c>
      <c r="I357" s="30" t="s">
        <v>3</v>
      </c>
      <c r="J357" s="19" t="s">
        <v>11</v>
      </c>
      <c r="K357" s="19" t="s">
        <v>12</v>
      </c>
      <c r="L357" s="30" t="s">
        <v>13</v>
      </c>
      <c r="M357" s="32" t="s">
        <v>46</v>
      </c>
      <c r="N357" s="32" t="s">
        <v>47</v>
      </c>
      <c r="O357" s="62" t="s">
        <v>48</v>
      </c>
      <c r="P357" s="62" t="s">
        <v>49</v>
      </c>
      <c r="Q357" s="41" t="s">
        <v>103</v>
      </c>
      <c r="R357" s="41" t="s">
        <v>104</v>
      </c>
      <c r="S357" s="41"/>
      <c r="T357" s="41" t="s">
        <v>105</v>
      </c>
      <c r="U357" s="41" t="s">
        <v>106</v>
      </c>
      <c r="V357" s="41"/>
      <c r="W357" s="24" t="s">
        <v>38</v>
      </c>
      <c r="X357" s="20" t="s">
        <v>14</v>
      </c>
      <c r="Y357" s="78" t="s">
        <v>50</v>
      </c>
      <c r="Z357" s="79" t="s">
        <v>51</v>
      </c>
      <c r="AA357" s="80" t="s">
        <v>52</v>
      </c>
      <c r="AB357" s="81" t="s">
        <v>50</v>
      </c>
      <c r="AC357" s="80" t="s">
        <v>50</v>
      </c>
      <c r="AD357" s="78" t="s">
        <v>131</v>
      </c>
    </row>
    <row r="358" spans="1:30" ht="13" thickBot="1" x14ac:dyDescent="0.3">
      <c r="A358" s="15" t="s">
        <v>107</v>
      </c>
      <c r="B358" s="16" t="s">
        <v>16</v>
      </c>
      <c r="C358" s="17" t="s">
        <v>17</v>
      </c>
      <c r="D358" s="16" t="s">
        <v>18</v>
      </c>
      <c r="E358" s="16" t="s">
        <v>18</v>
      </c>
      <c r="F358" s="31" t="s">
        <v>54</v>
      </c>
      <c r="G358" s="16" t="s">
        <v>18</v>
      </c>
      <c r="H358" s="16" t="s">
        <v>18</v>
      </c>
      <c r="I358" s="31" t="s">
        <v>54</v>
      </c>
      <c r="J358" s="16" t="s">
        <v>18</v>
      </c>
      <c r="K358" s="16" t="s">
        <v>18</v>
      </c>
      <c r="L358" s="31" t="s">
        <v>54</v>
      </c>
      <c r="M358" s="33"/>
      <c r="N358" s="33"/>
      <c r="O358" s="63"/>
      <c r="P358" s="63"/>
      <c r="Q358" s="42" t="s">
        <v>18</v>
      </c>
      <c r="R358" s="42" t="s">
        <v>18</v>
      </c>
      <c r="S358" s="42"/>
      <c r="T358" s="42" t="s">
        <v>18</v>
      </c>
      <c r="U358" s="42" t="s">
        <v>18</v>
      </c>
      <c r="V358" s="42"/>
      <c r="W358" s="25" t="s">
        <v>40</v>
      </c>
      <c r="X358" s="17" t="s">
        <v>20</v>
      </c>
      <c r="Y358" s="82" t="s">
        <v>6</v>
      </c>
      <c r="Z358" s="83" t="s">
        <v>55</v>
      </c>
      <c r="AA358" s="84" t="s">
        <v>56</v>
      </c>
      <c r="AB358" s="85" t="s">
        <v>57</v>
      </c>
      <c r="AC358" s="84" t="s">
        <v>58</v>
      </c>
      <c r="AD358" s="103" t="s">
        <v>132</v>
      </c>
    </row>
    <row r="359" spans="1:30" ht="13" thickTop="1" x14ac:dyDescent="0.25">
      <c r="A359" s="2" t="s">
        <v>21</v>
      </c>
      <c r="B359" s="3">
        <v>14336</v>
      </c>
      <c r="C359" s="3">
        <v>462</v>
      </c>
      <c r="D359" s="3">
        <v>394</v>
      </c>
      <c r="E359" s="3">
        <v>37</v>
      </c>
      <c r="F359" s="38">
        <f t="shared" ref="F359:F370" si="205">+(D359-E359)/D359</f>
        <v>0.90609137055837563</v>
      </c>
      <c r="G359" s="3">
        <v>463</v>
      </c>
      <c r="H359" s="3">
        <v>28</v>
      </c>
      <c r="I359" s="38">
        <f>+(G359-H359)/G359</f>
        <v>0.93952483801295894</v>
      </c>
      <c r="J359" s="3">
        <v>979</v>
      </c>
      <c r="K359" s="3">
        <v>140</v>
      </c>
      <c r="L359" s="38">
        <f t="shared" ref="L359:L370" si="206">+(J359-K359)/J359</f>
        <v>0.85699693564862101</v>
      </c>
      <c r="M359" s="44">
        <v>7.7</v>
      </c>
      <c r="N359" s="44">
        <v>7.4</v>
      </c>
      <c r="O359" s="64">
        <v>1810</v>
      </c>
      <c r="P359" s="64">
        <v>1358</v>
      </c>
      <c r="Q359" s="55">
        <v>114.5</v>
      </c>
      <c r="R359" s="55">
        <v>41.3</v>
      </c>
      <c r="S359" s="55"/>
      <c r="T359" s="55">
        <v>11.6</v>
      </c>
      <c r="U359" s="55">
        <v>5.7</v>
      </c>
      <c r="V359" s="55"/>
      <c r="W359" s="29">
        <v>27227</v>
      </c>
      <c r="X359" s="4">
        <f t="shared" ref="X359:X370" si="207">W359/B359</f>
        <v>1.8992047991071428</v>
      </c>
      <c r="Y359" s="86">
        <f>C359/$C$2</f>
        <v>0.59230769230769231</v>
      </c>
      <c r="Z359" s="87">
        <f>(C359*D359)/1000</f>
        <v>182.02799999999999</v>
      </c>
      <c r="AA359" s="88">
        <f>(Z359)/$E$3</f>
        <v>0.58342307692307693</v>
      </c>
      <c r="AB359" s="89">
        <f>(G359*C359)/1000</f>
        <v>213.90600000000001</v>
      </c>
      <c r="AC359" s="88">
        <f>(AB359)/$G$3</f>
        <v>0.68559615384615391</v>
      </c>
      <c r="AD359" s="104">
        <f>(0.8*C359*G359)/60</f>
        <v>2852.0800000000004</v>
      </c>
    </row>
    <row r="360" spans="1:30" x14ac:dyDescent="0.25">
      <c r="A360" s="2" t="s">
        <v>22</v>
      </c>
      <c r="B360" s="3">
        <v>12805</v>
      </c>
      <c r="C360" s="3">
        <v>457</v>
      </c>
      <c r="D360" s="3">
        <v>433</v>
      </c>
      <c r="E360" s="3">
        <v>46</v>
      </c>
      <c r="F360" s="38">
        <f t="shared" si="205"/>
        <v>0.89376443418013862</v>
      </c>
      <c r="G360" s="3">
        <v>600</v>
      </c>
      <c r="H360" s="3">
        <v>46</v>
      </c>
      <c r="I360" s="38">
        <f t="shared" ref="I360:I370" si="208">+(G360-H360)/G360</f>
        <v>0.92333333333333334</v>
      </c>
      <c r="J360" s="3">
        <v>1011</v>
      </c>
      <c r="K360" s="3">
        <v>165</v>
      </c>
      <c r="L360" s="38">
        <f t="shared" si="206"/>
        <v>0.83679525222551931</v>
      </c>
      <c r="M360" s="46">
        <v>7.1</v>
      </c>
      <c r="N360" s="46">
        <v>7.2</v>
      </c>
      <c r="O360" s="3">
        <v>1673</v>
      </c>
      <c r="P360" s="3">
        <v>1259</v>
      </c>
      <c r="Q360" s="56">
        <v>107.2</v>
      </c>
      <c r="R360" s="56">
        <v>24.3</v>
      </c>
      <c r="S360" s="56"/>
      <c r="T360" s="56">
        <v>11.4</v>
      </c>
      <c r="U360" s="56">
        <v>5.9</v>
      </c>
      <c r="V360" s="56"/>
      <c r="W360" s="29">
        <v>24361</v>
      </c>
      <c r="X360" s="4">
        <f t="shared" si="207"/>
        <v>1.9024599765716517</v>
      </c>
      <c r="Y360" s="86">
        <f t="shared" ref="Y360:Y370" si="209">C360/$C$2</f>
        <v>0.58589743589743593</v>
      </c>
      <c r="Z360" s="87">
        <f t="shared" ref="Z360:Z370" si="210">(C360*D360)/1000</f>
        <v>197.881</v>
      </c>
      <c r="AA360" s="88">
        <f t="shared" ref="AA360:AA372" si="211">(Z360)/$E$3</f>
        <v>0.63423397435897433</v>
      </c>
      <c r="AB360" s="89">
        <f t="shared" ref="AB360:AB370" si="212">(G360*C360)/1000</f>
        <v>274.2</v>
      </c>
      <c r="AC360" s="88">
        <f t="shared" ref="AC360:AC372" si="213">(AB360)/$G$3</f>
        <v>0.87884615384615383</v>
      </c>
      <c r="AD360" s="104">
        <f t="shared" ref="AD360:AD370" si="214">(0.8*C360*G360)/60</f>
        <v>3656</v>
      </c>
    </row>
    <row r="361" spans="1:30" x14ac:dyDescent="0.25">
      <c r="A361" s="2" t="s">
        <v>23</v>
      </c>
      <c r="B361" s="3">
        <v>13295</v>
      </c>
      <c r="C361" s="3">
        <v>429</v>
      </c>
      <c r="D361" s="3">
        <v>510</v>
      </c>
      <c r="E361" s="3">
        <v>39</v>
      </c>
      <c r="F361" s="38">
        <f t="shared" si="205"/>
        <v>0.92352941176470593</v>
      </c>
      <c r="G361" s="3">
        <v>571</v>
      </c>
      <c r="H361" s="3">
        <v>34</v>
      </c>
      <c r="I361" s="38">
        <f t="shared" si="208"/>
        <v>0.94045534150612964</v>
      </c>
      <c r="J361" s="3">
        <v>1084</v>
      </c>
      <c r="K361" s="3">
        <v>158</v>
      </c>
      <c r="L361" s="38">
        <f t="shared" si="206"/>
        <v>0.85424354243542433</v>
      </c>
      <c r="M361" s="46">
        <v>7.5</v>
      </c>
      <c r="N361" s="46">
        <v>7.2</v>
      </c>
      <c r="O361" s="3">
        <v>1700</v>
      </c>
      <c r="P361" s="3">
        <v>1148</v>
      </c>
      <c r="Q361" s="56">
        <v>101.2</v>
      </c>
      <c r="R361" s="56">
        <v>28.8</v>
      </c>
      <c r="S361" s="56"/>
      <c r="T361" s="56">
        <v>9.9</v>
      </c>
      <c r="U361" s="56">
        <v>6</v>
      </c>
      <c r="V361" s="56"/>
      <c r="W361" s="29">
        <v>26704</v>
      </c>
      <c r="X361" s="4">
        <f t="shared" si="207"/>
        <v>2.0085746521248589</v>
      </c>
      <c r="Y361" s="86">
        <f t="shared" si="209"/>
        <v>0.55000000000000004</v>
      </c>
      <c r="Z361" s="87">
        <f t="shared" si="210"/>
        <v>218.79</v>
      </c>
      <c r="AA361" s="88">
        <f t="shared" si="211"/>
        <v>0.70124999999999993</v>
      </c>
      <c r="AB361" s="89">
        <f t="shared" si="212"/>
        <v>244.959</v>
      </c>
      <c r="AC361" s="88">
        <f t="shared" si="213"/>
        <v>0.78512499999999996</v>
      </c>
      <c r="AD361" s="104">
        <f t="shared" si="214"/>
        <v>3266.1200000000003</v>
      </c>
    </row>
    <row r="362" spans="1:30" x14ac:dyDescent="0.25">
      <c r="A362" s="2" t="s">
        <v>24</v>
      </c>
      <c r="B362" s="3">
        <v>15397</v>
      </c>
      <c r="C362" s="3">
        <v>513</v>
      </c>
      <c r="D362" s="3">
        <v>366</v>
      </c>
      <c r="E362" s="3">
        <v>25</v>
      </c>
      <c r="F362" s="38">
        <f t="shared" si="205"/>
        <v>0.93169398907103829</v>
      </c>
      <c r="G362" s="3">
        <v>517</v>
      </c>
      <c r="H362" s="3">
        <v>27</v>
      </c>
      <c r="I362" s="38">
        <f t="shared" si="208"/>
        <v>0.9477756286266924</v>
      </c>
      <c r="J362" s="3">
        <v>1046</v>
      </c>
      <c r="K362" s="3">
        <v>119</v>
      </c>
      <c r="L362" s="38">
        <f t="shared" si="206"/>
        <v>0.88623326959847037</v>
      </c>
      <c r="M362" s="46">
        <v>7.3</v>
      </c>
      <c r="N362" s="46">
        <v>7.3</v>
      </c>
      <c r="O362" s="3">
        <v>1771</v>
      </c>
      <c r="P362" s="3">
        <v>1229</v>
      </c>
      <c r="Q362" s="56">
        <v>95.4</v>
      </c>
      <c r="R362" s="56">
        <v>23.9</v>
      </c>
      <c r="S362" s="56"/>
      <c r="T362" s="56">
        <v>10.7</v>
      </c>
      <c r="U362" s="56">
        <v>6.9</v>
      </c>
      <c r="V362" s="56"/>
      <c r="W362" s="29">
        <v>26274</v>
      </c>
      <c r="X362" s="4">
        <f t="shared" si="207"/>
        <v>1.7064363187633955</v>
      </c>
      <c r="Y362" s="86">
        <f t="shared" si="209"/>
        <v>0.65769230769230769</v>
      </c>
      <c r="Z362" s="87">
        <f t="shared" si="210"/>
        <v>187.75800000000001</v>
      </c>
      <c r="AA362" s="88">
        <f t="shared" si="211"/>
        <v>0.60178846153846155</v>
      </c>
      <c r="AB362" s="89">
        <f t="shared" si="212"/>
        <v>265.221</v>
      </c>
      <c r="AC362" s="88">
        <f t="shared" si="213"/>
        <v>0.85006730769230765</v>
      </c>
      <c r="AD362" s="104">
        <f t="shared" si="214"/>
        <v>3536.28</v>
      </c>
    </row>
    <row r="363" spans="1:30" x14ac:dyDescent="0.25">
      <c r="A363" s="2" t="s">
        <v>25</v>
      </c>
      <c r="B363" s="3">
        <v>16023</v>
      </c>
      <c r="C363" s="3">
        <v>517</v>
      </c>
      <c r="D363" s="3">
        <v>329</v>
      </c>
      <c r="E363" s="3">
        <v>17</v>
      </c>
      <c r="F363" s="38">
        <f t="shared" si="205"/>
        <v>0.94832826747720367</v>
      </c>
      <c r="G363" s="3">
        <v>407</v>
      </c>
      <c r="H363" s="3">
        <v>21</v>
      </c>
      <c r="I363" s="38">
        <f t="shared" si="208"/>
        <v>0.94840294840294836</v>
      </c>
      <c r="J363" s="3">
        <v>841</v>
      </c>
      <c r="K363" s="3">
        <v>108</v>
      </c>
      <c r="L363" s="38">
        <f t="shared" si="206"/>
        <v>0.8715814506539834</v>
      </c>
      <c r="M363" s="46">
        <v>7.2</v>
      </c>
      <c r="N363" s="46">
        <v>7.4</v>
      </c>
      <c r="O363" s="3">
        <v>1838</v>
      </c>
      <c r="P363" s="3">
        <v>1452</v>
      </c>
      <c r="Q363" s="56">
        <v>69.400000000000006</v>
      </c>
      <c r="R363" s="56">
        <v>51.8</v>
      </c>
      <c r="S363" s="56"/>
      <c r="T363" s="56">
        <v>7.4</v>
      </c>
      <c r="U363" s="56">
        <v>7.3</v>
      </c>
      <c r="V363" s="56"/>
      <c r="W363" s="29">
        <v>26780</v>
      </c>
      <c r="X363" s="4">
        <f t="shared" si="207"/>
        <v>1.671347438057792</v>
      </c>
      <c r="Y363" s="86">
        <f t="shared" si="209"/>
        <v>0.6628205128205128</v>
      </c>
      <c r="Z363" s="87">
        <f t="shared" si="210"/>
        <v>170.09299999999999</v>
      </c>
      <c r="AA363" s="88">
        <f t="shared" si="211"/>
        <v>0.54516987179487175</v>
      </c>
      <c r="AB363" s="89">
        <f t="shared" si="212"/>
        <v>210.41900000000001</v>
      </c>
      <c r="AC363" s="88">
        <f t="shared" si="213"/>
        <v>0.67441987179487184</v>
      </c>
      <c r="AD363" s="104">
        <f t="shared" si="214"/>
        <v>2805.586666666667</v>
      </c>
    </row>
    <row r="364" spans="1:30" x14ac:dyDescent="0.25">
      <c r="A364" s="2" t="s">
        <v>26</v>
      </c>
      <c r="B364" s="3">
        <v>15078</v>
      </c>
      <c r="C364" s="3">
        <v>503</v>
      </c>
      <c r="D364" s="3">
        <v>428</v>
      </c>
      <c r="E364" s="3">
        <v>15</v>
      </c>
      <c r="F364" s="38">
        <f t="shared" si="205"/>
        <v>0.96495327102803741</v>
      </c>
      <c r="G364" s="3">
        <v>473</v>
      </c>
      <c r="H364" s="3">
        <v>20</v>
      </c>
      <c r="I364" s="38">
        <f t="shared" si="208"/>
        <v>0.95771670190274838</v>
      </c>
      <c r="J364" s="3">
        <v>949</v>
      </c>
      <c r="K364" s="3">
        <v>72</v>
      </c>
      <c r="L364" s="38">
        <f t="shared" si="206"/>
        <v>0.92413066385669129</v>
      </c>
      <c r="M364" s="46">
        <v>7.2</v>
      </c>
      <c r="N364" s="46">
        <v>7.6</v>
      </c>
      <c r="O364" s="3">
        <v>1603</v>
      </c>
      <c r="P364" s="3">
        <v>1379</v>
      </c>
      <c r="Q364" s="56">
        <v>72.7</v>
      </c>
      <c r="R364" s="56">
        <v>45.3</v>
      </c>
      <c r="S364" s="56"/>
      <c r="T364" s="56">
        <v>6.7</v>
      </c>
      <c r="U364" s="56">
        <v>5.7</v>
      </c>
      <c r="V364" s="56"/>
      <c r="W364" s="29">
        <v>25711</v>
      </c>
      <c r="X364" s="4">
        <f t="shared" si="207"/>
        <v>1.7051996285979574</v>
      </c>
      <c r="Y364" s="86">
        <f t="shared" si="209"/>
        <v>0.64487179487179491</v>
      </c>
      <c r="Z364" s="87">
        <f t="shared" si="210"/>
        <v>215.28399999999999</v>
      </c>
      <c r="AA364" s="88">
        <f t="shared" si="211"/>
        <v>0.69001282051282053</v>
      </c>
      <c r="AB364" s="89">
        <f t="shared" si="212"/>
        <v>237.91900000000001</v>
      </c>
      <c r="AC364" s="88">
        <f t="shared" si="213"/>
        <v>0.7625608974358975</v>
      </c>
      <c r="AD364" s="104">
        <f t="shared" si="214"/>
        <v>3172.2533333333336</v>
      </c>
    </row>
    <row r="365" spans="1:30" x14ac:dyDescent="0.25">
      <c r="A365" s="2" t="s">
        <v>27</v>
      </c>
      <c r="B365" s="3">
        <v>15088</v>
      </c>
      <c r="C365" s="3">
        <v>487</v>
      </c>
      <c r="D365" s="3">
        <v>432</v>
      </c>
      <c r="E365" s="3">
        <v>21</v>
      </c>
      <c r="F365" s="38">
        <f t="shared" si="205"/>
        <v>0.95138888888888884</v>
      </c>
      <c r="G365" s="3">
        <v>433</v>
      </c>
      <c r="H365" s="3">
        <v>21</v>
      </c>
      <c r="I365" s="38">
        <f t="shared" si="208"/>
        <v>0.9515011547344111</v>
      </c>
      <c r="J365" s="3">
        <v>900</v>
      </c>
      <c r="K365" s="3">
        <v>86</v>
      </c>
      <c r="L365" s="38">
        <f t="shared" si="206"/>
        <v>0.9044444444444445</v>
      </c>
      <c r="M365" s="46">
        <v>7.2</v>
      </c>
      <c r="N365" s="46">
        <v>7.7</v>
      </c>
      <c r="O365" s="3">
        <v>1735</v>
      </c>
      <c r="P365" s="3">
        <v>1498</v>
      </c>
      <c r="Q365" s="56">
        <v>84.2</v>
      </c>
      <c r="R365" s="56">
        <v>59.5</v>
      </c>
      <c r="S365" s="56"/>
      <c r="T365" s="56">
        <v>9.1999999999999993</v>
      </c>
      <c r="U365" s="56">
        <v>7.1</v>
      </c>
      <c r="V365" s="56"/>
      <c r="W365" s="29">
        <v>26029</v>
      </c>
      <c r="X365" s="4">
        <f t="shared" si="207"/>
        <v>1.7251458112407212</v>
      </c>
      <c r="Y365" s="86">
        <f t="shared" si="209"/>
        <v>0.62435897435897436</v>
      </c>
      <c r="Z365" s="87">
        <f t="shared" si="210"/>
        <v>210.38399999999999</v>
      </c>
      <c r="AA365" s="88">
        <f t="shared" si="211"/>
        <v>0.67430769230769227</v>
      </c>
      <c r="AB365" s="89">
        <f t="shared" si="212"/>
        <v>210.87100000000001</v>
      </c>
      <c r="AC365" s="88">
        <f t="shared" si="213"/>
        <v>0.67586858974358976</v>
      </c>
      <c r="AD365" s="104">
        <f t="shared" si="214"/>
        <v>2811.6133333333337</v>
      </c>
    </row>
    <row r="366" spans="1:30" x14ac:dyDescent="0.25">
      <c r="A366" s="2" t="s">
        <v>28</v>
      </c>
      <c r="B366" s="3">
        <v>14682</v>
      </c>
      <c r="C366" s="3">
        <v>474</v>
      </c>
      <c r="D366" s="3">
        <v>308</v>
      </c>
      <c r="E366" s="3">
        <v>26</v>
      </c>
      <c r="F366" s="38">
        <f t="shared" si="205"/>
        <v>0.91558441558441561</v>
      </c>
      <c r="G366" s="3">
        <v>389</v>
      </c>
      <c r="H366" s="3">
        <v>17</v>
      </c>
      <c r="I366" s="38">
        <f t="shared" si="208"/>
        <v>0.95629820051413883</v>
      </c>
      <c r="J366" s="3">
        <v>808</v>
      </c>
      <c r="K366" s="3">
        <v>76</v>
      </c>
      <c r="L366" s="38">
        <f t="shared" si="206"/>
        <v>0.90594059405940597</v>
      </c>
      <c r="M366" s="46">
        <v>7.3</v>
      </c>
      <c r="N366" s="46">
        <v>7.8</v>
      </c>
      <c r="O366" s="3">
        <v>1724</v>
      </c>
      <c r="P366" s="3">
        <v>1057</v>
      </c>
      <c r="Q366" s="56">
        <v>81</v>
      </c>
      <c r="R366" s="56">
        <v>59</v>
      </c>
      <c r="S366" s="56"/>
      <c r="T366" s="56">
        <v>8.1999999999999993</v>
      </c>
      <c r="U366" s="56">
        <v>6.4</v>
      </c>
      <c r="V366" s="56"/>
      <c r="W366" s="29">
        <v>26536</v>
      </c>
      <c r="X366" s="4">
        <f t="shared" si="207"/>
        <v>1.8073831903010489</v>
      </c>
      <c r="Y366" s="86">
        <f t="shared" si="209"/>
        <v>0.60769230769230764</v>
      </c>
      <c r="Z366" s="87">
        <f t="shared" si="210"/>
        <v>145.99199999999999</v>
      </c>
      <c r="AA366" s="88">
        <f t="shared" si="211"/>
        <v>0.46792307692307689</v>
      </c>
      <c r="AB366" s="89">
        <f t="shared" si="212"/>
        <v>184.386</v>
      </c>
      <c r="AC366" s="88">
        <f t="shared" si="213"/>
        <v>0.59098076923076925</v>
      </c>
      <c r="AD366" s="104">
        <f t="shared" si="214"/>
        <v>2458.4800000000005</v>
      </c>
    </row>
    <row r="367" spans="1:30" x14ac:dyDescent="0.25">
      <c r="A367" s="2" t="s">
        <v>29</v>
      </c>
      <c r="B367" s="3">
        <v>15900</v>
      </c>
      <c r="C367" s="3">
        <v>530</v>
      </c>
      <c r="D367" s="3">
        <v>241</v>
      </c>
      <c r="E367" s="3">
        <v>18</v>
      </c>
      <c r="F367" s="38">
        <f t="shared" si="205"/>
        <v>0.92531120331950212</v>
      </c>
      <c r="G367" s="3">
        <v>415</v>
      </c>
      <c r="H367" s="3">
        <v>18</v>
      </c>
      <c r="I367" s="38">
        <f t="shared" si="208"/>
        <v>0.95662650602409638</v>
      </c>
      <c r="J367" s="3">
        <v>739</v>
      </c>
      <c r="K367" s="3">
        <v>73</v>
      </c>
      <c r="L367" s="38">
        <f t="shared" si="206"/>
        <v>0.9012178619756428</v>
      </c>
      <c r="M367" s="46">
        <v>7.5</v>
      </c>
      <c r="N367" s="46">
        <v>7.6</v>
      </c>
      <c r="O367" s="3">
        <v>1577</v>
      </c>
      <c r="P367" s="3">
        <v>1360</v>
      </c>
      <c r="Q367" s="56">
        <v>98.2</v>
      </c>
      <c r="R367" s="56">
        <v>65.5</v>
      </c>
      <c r="S367" s="56"/>
      <c r="T367" s="56">
        <v>8.9</v>
      </c>
      <c r="U367" s="56">
        <v>6.4</v>
      </c>
      <c r="V367" s="56"/>
      <c r="W367" s="29">
        <v>25291</v>
      </c>
      <c r="X367" s="4">
        <f t="shared" si="207"/>
        <v>1.59062893081761</v>
      </c>
      <c r="Y367" s="86">
        <f t="shared" si="209"/>
        <v>0.67948717948717952</v>
      </c>
      <c r="Z367" s="87">
        <f t="shared" si="210"/>
        <v>127.73</v>
      </c>
      <c r="AA367" s="88">
        <f t="shared" si="211"/>
        <v>0.40939102564102564</v>
      </c>
      <c r="AB367" s="89">
        <f t="shared" si="212"/>
        <v>219.95</v>
      </c>
      <c r="AC367" s="88">
        <f t="shared" si="213"/>
        <v>0.70496794871794866</v>
      </c>
      <c r="AD367" s="104">
        <f t="shared" si="214"/>
        <v>2932.6666666666665</v>
      </c>
    </row>
    <row r="368" spans="1:30" x14ac:dyDescent="0.25">
      <c r="A368" s="2" t="s">
        <v>30</v>
      </c>
      <c r="B368" s="3">
        <v>24029</v>
      </c>
      <c r="C368" s="3">
        <v>775</v>
      </c>
      <c r="D368" s="3">
        <v>265</v>
      </c>
      <c r="E368" s="3">
        <v>14</v>
      </c>
      <c r="F368" s="38">
        <f t="shared" si="205"/>
        <v>0.94716981132075473</v>
      </c>
      <c r="G368" s="3">
        <v>376</v>
      </c>
      <c r="H368" s="3">
        <v>19</v>
      </c>
      <c r="I368" s="38">
        <f t="shared" si="208"/>
        <v>0.94946808510638303</v>
      </c>
      <c r="J368" s="3">
        <v>787</v>
      </c>
      <c r="K368" s="3">
        <v>71</v>
      </c>
      <c r="L368" s="38">
        <f t="shared" si="206"/>
        <v>0.90978398983481579</v>
      </c>
      <c r="M368" s="46">
        <v>7.6</v>
      </c>
      <c r="N368" s="46">
        <v>7.6</v>
      </c>
      <c r="O368" s="3">
        <v>1531</v>
      </c>
      <c r="P368" s="3">
        <v>1168</v>
      </c>
      <c r="Q368" s="56">
        <v>70.8</v>
      </c>
      <c r="R368" s="56">
        <v>43.8</v>
      </c>
      <c r="S368" s="56"/>
      <c r="T368" s="56">
        <v>6.6</v>
      </c>
      <c r="U368" s="56">
        <v>4.5</v>
      </c>
      <c r="V368" s="56"/>
      <c r="W368" s="29">
        <v>26532</v>
      </c>
      <c r="X368" s="4">
        <f t="shared" si="207"/>
        <v>1.1041657996587457</v>
      </c>
      <c r="Y368" s="86">
        <f t="shared" si="209"/>
        <v>0.99358974358974361</v>
      </c>
      <c r="Z368" s="87">
        <f t="shared" si="210"/>
        <v>205.375</v>
      </c>
      <c r="AA368" s="88">
        <f t="shared" si="211"/>
        <v>0.65825320512820518</v>
      </c>
      <c r="AB368" s="89">
        <f t="shared" si="212"/>
        <v>291.39999999999998</v>
      </c>
      <c r="AC368" s="88">
        <f t="shared" si="213"/>
        <v>0.93397435897435888</v>
      </c>
      <c r="AD368" s="104">
        <f t="shared" si="214"/>
        <v>3885.3333333333335</v>
      </c>
    </row>
    <row r="369" spans="1:30" x14ac:dyDescent="0.25">
      <c r="A369" s="2" t="s">
        <v>31</v>
      </c>
      <c r="B369" s="3">
        <v>21044</v>
      </c>
      <c r="C369" s="3">
        <v>701</v>
      </c>
      <c r="D369" s="3">
        <v>355</v>
      </c>
      <c r="E369" s="3">
        <v>25</v>
      </c>
      <c r="F369" s="38">
        <f t="shared" si="205"/>
        <v>0.92957746478873238</v>
      </c>
      <c r="G369" s="3">
        <v>464</v>
      </c>
      <c r="H369" s="3">
        <v>30</v>
      </c>
      <c r="I369" s="38">
        <f t="shared" si="208"/>
        <v>0.93534482758620685</v>
      </c>
      <c r="J369" s="3">
        <v>949</v>
      </c>
      <c r="K369" s="3">
        <v>113</v>
      </c>
      <c r="L369" s="38">
        <f t="shared" si="206"/>
        <v>0.88092729188619601</v>
      </c>
      <c r="M369" s="46">
        <v>7.5</v>
      </c>
      <c r="N369" s="4">
        <v>7.6</v>
      </c>
      <c r="O369" s="66">
        <v>1615</v>
      </c>
      <c r="P369" s="3">
        <v>1020</v>
      </c>
      <c r="Q369" s="56">
        <v>83</v>
      </c>
      <c r="R369" s="56">
        <v>38.299999999999997</v>
      </c>
      <c r="S369" s="56"/>
      <c r="T369" s="56">
        <v>7</v>
      </c>
      <c r="U369" s="56">
        <v>4.7</v>
      </c>
      <c r="V369" s="56"/>
      <c r="W369" s="29">
        <v>25652</v>
      </c>
      <c r="X369" s="4">
        <f t="shared" si="207"/>
        <v>1.2189697776088195</v>
      </c>
      <c r="Y369" s="86">
        <f t="shared" si="209"/>
        <v>0.89871794871794874</v>
      </c>
      <c r="Z369" s="87">
        <f t="shared" si="210"/>
        <v>248.85499999999999</v>
      </c>
      <c r="AA369" s="88">
        <f t="shared" si="211"/>
        <v>0.79761217948717944</v>
      </c>
      <c r="AB369" s="89">
        <f t="shared" si="212"/>
        <v>325.26400000000001</v>
      </c>
      <c r="AC369" s="88">
        <f t="shared" si="213"/>
        <v>1.0425128205128205</v>
      </c>
      <c r="AD369" s="104">
        <f t="shared" si="214"/>
        <v>4336.8533333333344</v>
      </c>
    </row>
    <row r="370" spans="1:30" ht="13" thickBot="1" x14ac:dyDescent="0.3">
      <c r="A370" s="2" t="s">
        <v>32</v>
      </c>
      <c r="B370" s="3">
        <v>16540</v>
      </c>
      <c r="C370" s="3">
        <v>534</v>
      </c>
      <c r="D370" s="3">
        <v>349</v>
      </c>
      <c r="E370" s="3">
        <v>70</v>
      </c>
      <c r="F370" s="38">
        <f t="shared" si="205"/>
        <v>0.79942693409742116</v>
      </c>
      <c r="G370" s="3">
        <v>497</v>
      </c>
      <c r="H370" s="3">
        <v>39</v>
      </c>
      <c r="I370" s="38">
        <f t="shared" si="208"/>
        <v>0.92152917505030185</v>
      </c>
      <c r="J370" s="3">
        <v>1158</v>
      </c>
      <c r="K370" s="3">
        <v>139</v>
      </c>
      <c r="L370" s="38">
        <f t="shared" si="206"/>
        <v>0.87996545768566492</v>
      </c>
      <c r="M370" s="48">
        <v>7.63</v>
      </c>
      <c r="N370" s="48">
        <v>7.66</v>
      </c>
      <c r="O370" s="3">
        <v>1680</v>
      </c>
      <c r="P370" s="65">
        <v>1218</v>
      </c>
      <c r="Q370" s="57">
        <v>98</v>
      </c>
      <c r="R370" s="57">
        <v>43.7</v>
      </c>
      <c r="S370" s="57"/>
      <c r="T370" s="57">
        <v>10</v>
      </c>
      <c r="U370" s="57">
        <v>5.9</v>
      </c>
      <c r="V370" s="57"/>
      <c r="W370" s="29">
        <v>27353</v>
      </c>
      <c r="X370" s="4">
        <f t="shared" si="207"/>
        <v>1.6537484885126965</v>
      </c>
      <c r="Y370" s="86">
        <f t="shared" si="209"/>
        <v>0.68461538461538463</v>
      </c>
      <c r="Z370" s="87">
        <f t="shared" si="210"/>
        <v>186.36600000000001</v>
      </c>
      <c r="AA370" s="88">
        <f t="shared" si="211"/>
        <v>0.59732692307692314</v>
      </c>
      <c r="AB370" s="89">
        <f t="shared" si="212"/>
        <v>265.39800000000002</v>
      </c>
      <c r="AC370" s="88">
        <f t="shared" si="213"/>
        <v>0.85063461538461549</v>
      </c>
      <c r="AD370" s="104">
        <f t="shared" si="214"/>
        <v>3538.6400000000003</v>
      </c>
    </row>
    <row r="371" spans="1:30" ht="13" thickTop="1" x14ac:dyDescent="0.25">
      <c r="A371" s="5" t="s">
        <v>108</v>
      </c>
      <c r="B371" s="35">
        <f>SUM(B359:B370)</f>
        <v>194217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50"/>
      <c r="N371" s="50"/>
      <c r="O371" s="6"/>
      <c r="P371" s="6"/>
      <c r="Q371" s="51"/>
      <c r="R371" s="51"/>
      <c r="S371" s="51"/>
      <c r="T371" s="51"/>
      <c r="U371" s="51"/>
      <c r="V371" s="51"/>
      <c r="W371" s="36">
        <f>SUM(W359:W370)</f>
        <v>314450</v>
      </c>
      <c r="X371" s="28"/>
      <c r="Y371" s="90"/>
      <c r="Z371" s="91"/>
      <c r="AA371" s="92"/>
      <c r="AB371" s="93"/>
      <c r="AC371" s="92"/>
      <c r="AD371" s="101"/>
    </row>
    <row r="372" spans="1:30" ht="13" thickBot="1" x14ac:dyDescent="0.3">
      <c r="A372" s="7" t="s">
        <v>109</v>
      </c>
      <c r="B372" s="8">
        <f t="shared" ref="B372:K372" si="215">AVERAGE(B359:B370)</f>
        <v>16184.75</v>
      </c>
      <c r="C372" s="8">
        <f t="shared" si="215"/>
        <v>531.83333333333337</v>
      </c>
      <c r="D372" s="8">
        <f t="shared" si="215"/>
        <v>367.5</v>
      </c>
      <c r="E372" s="8">
        <f t="shared" si="215"/>
        <v>29.416666666666668</v>
      </c>
      <c r="F372" s="43">
        <f>AVERAGE(F359:F370)</f>
        <v>0.91973495517326798</v>
      </c>
      <c r="G372" s="8">
        <f>AVERAGE(G359:G370)</f>
        <v>467.08333333333331</v>
      </c>
      <c r="H372" s="8">
        <f>AVERAGE(H359:H370)</f>
        <v>26.666666666666668</v>
      </c>
      <c r="I372" s="43">
        <f>AVERAGE(I359:I370)</f>
        <v>0.94399806173336243</v>
      </c>
      <c r="J372" s="8">
        <f t="shared" si="215"/>
        <v>937.58333333333337</v>
      </c>
      <c r="K372" s="8">
        <f t="shared" si="215"/>
        <v>110</v>
      </c>
      <c r="L372" s="43">
        <f>AVERAGE(L359:L370)</f>
        <v>0.88435506285874022</v>
      </c>
      <c r="M372" s="52">
        <f t="shared" ref="M372:X372" si="216">AVERAGE(M359:M370)</f>
        <v>7.3941666666666661</v>
      </c>
      <c r="N372" s="52">
        <f t="shared" si="216"/>
        <v>7.504999999999999</v>
      </c>
      <c r="O372" s="8">
        <f t="shared" si="216"/>
        <v>1688.0833333333333</v>
      </c>
      <c r="P372" s="8">
        <f t="shared" si="216"/>
        <v>1262.1666666666667</v>
      </c>
      <c r="Q372" s="52">
        <f t="shared" si="216"/>
        <v>89.633333333333326</v>
      </c>
      <c r="R372" s="52">
        <f t="shared" si="216"/>
        <v>43.766666666666673</v>
      </c>
      <c r="S372" s="52"/>
      <c r="T372" s="52">
        <f t="shared" si="216"/>
        <v>8.9666666666666668</v>
      </c>
      <c r="U372" s="52">
        <f t="shared" si="216"/>
        <v>6.041666666666667</v>
      </c>
      <c r="V372" s="53"/>
      <c r="W372" s="27">
        <f t="shared" si="216"/>
        <v>26204.166666666668</v>
      </c>
      <c r="X372" s="23">
        <f t="shared" si="216"/>
        <v>1.6661054009468701</v>
      </c>
      <c r="Y372" s="94">
        <f t="shared" ref="Y372" si="217">C372/$C$2</f>
        <v>0.68183760683760686</v>
      </c>
      <c r="Z372" s="95">
        <f t="shared" ref="Z372" si="218">(C372*D372)/1000</f>
        <v>195.44874999999999</v>
      </c>
      <c r="AA372" s="96">
        <f t="shared" si="211"/>
        <v>0.62643830128205125</v>
      </c>
      <c r="AB372" s="97">
        <f t="shared" ref="AB372" si="219">(G372*C372)/1000</f>
        <v>248.41048611111111</v>
      </c>
      <c r="AC372" s="96">
        <f t="shared" si="213"/>
        <v>0.79618745548433045</v>
      </c>
      <c r="AD372" s="102">
        <f>AVERAGE(AD359:AD370)</f>
        <v>3270.9922222222226</v>
      </c>
    </row>
    <row r="373" spans="1:30" ht="13" thickTop="1" x14ac:dyDescent="0.25"/>
    <row r="374" spans="1:30" ht="13" thickBot="1" x14ac:dyDescent="0.3"/>
    <row r="375" spans="1:30" ht="13.5" thickTop="1" x14ac:dyDescent="0.3">
      <c r="A375" s="18" t="s">
        <v>5</v>
      </c>
      <c r="B375" s="19" t="s">
        <v>6</v>
      </c>
      <c r="C375" s="19" t="s">
        <v>6</v>
      </c>
      <c r="D375" s="19" t="s">
        <v>7</v>
      </c>
      <c r="E375" s="19" t="s">
        <v>8</v>
      </c>
      <c r="F375" s="30" t="s">
        <v>2</v>
      </c>
      <c r="G375" s="19" t="s">
        <v>9</v>
      </c>
      <c r="H375" s="19" t="s">
        <v>10</v>
      </c>
      <c r="I375" s="30" t="s">
        <v>3</v>
      </c>
      <c r="J375" s="19" t="s">
        <v>11</v>
      </c>
      <c r="K375" s="19" t="s">
        <v>12</v>
      </c>
      <c r="L375" s="30" t="s">
        <v>13</v>
      </c>
      <c r="M375" s="32" t="s">
        <v>46</v>
      </c>
      <c r="N375" s="32" t="s">
        <v>47</v>
      </c>
      <c r="O375" s="62" t="s">
        <v>48</v>
      </c>
      <c r="P375" s="62" t="s">
        <v>49</v>
      </c>
      <c r="Q375" s="41" t="s">
        <v>103</v>
      </c>
      <c r="R375" s="41" t="s">
        <v>104</v>
      </c>
      <c r="S375" s="41"/>
      <c r="T375" s="41" t="s">
        <v>105</v>
      </c>
      <c r="U375" s="41" t="s">
        <v>106</v>
      </c>
      <c r="V375" s="41"/>
      <c r="W375" s="24" t="s">
        <v>38</v>
      </c>
      <c r="X375" s="20" t="s">
        <v>14</v>
      </c>
      <c r="Y375" s="78" t="s">
        <v>50</v>
      </c>
      <c r="Z375" s="79" t="s">
        <v>51</v>
      </c>
      <c r="AA375" s="80" t="s">
        <v>52</v>
      </c>
      <c r="AB375" s="81" t="s">
        <v>50</v>
      </c>
      <c r="AC375" s="80" t="s">
        <v>50</v>
      </c>
      <c r="AD375" s="78" t="s">
        <v>131</v>
      </c>
    </row>
    <row r="376" spans="1:30" ht="13" thickBot="1" x14ac:dyDescent="0.3">
      <c r="A376" s="15" t="s">
        <v>110</v>
      </c>
      <c r="B376" s="16" t="s">
        <v>16</v>
      </c>
      <c r="C376" s="17" t="s">
        <v>17</v>
      </c>
      <c r="D376" s="16" t="s">
        <v>18</v>
      </c>
      <c r="E376" s="16" t="s">
        <v>18</v>
      </c>
      <c r="F376" s="31" t="s">
        <v>54</v>
      </c>
      <c r="G376" s="16" t="s">
        <v>18</v>
      </c>
      <c r="H376" s="16" t="s">
        <v>18</v>
      </c>
      <c r="I376" s="31" t="s">
        <v>54</v>
      </c>
      <c r="J376" s="16" t="s">
        <v>18</v>
      </c>
      <c r="K376" s="16" t="s">
        <v>18</v>
      </c>
      <c r="L376" s="31" t="s">
        <v>54</v>
      </c>
      <c r="M376" s="33"/>
      <c r="N376" s="33"/>
      <c r="O376" s="63"/>
      <c r="P376" s="63"/>
      <c r="Q376" s="42" t="s">
        <v>18</v>
      </c>
      <c r="R376" s="42" t="s">
        <v>18</v>
      </c>
      <c r="S376" s="42"/>
      <c r="T376" s="42" t="s">
        <v>18</v>
      </c>
      <c r="U376" s="42" t="s">
        <v>18</v>
      </c>
      <c r="V376" s="42"/>
      <c r="W376" s="25" t="s">
        <v>40</v>
      </c>
      <c r="X376" s="17" t="s">
        <v>20</v>
      </c>
      <c r="Y376" s="82" t="s">
        <v>6</v>
      </c>
      <c r="Z376" s="83" t="s">
        <v>55</v>
      </c>
      <c r="AA376" s="84" t="s">
        <v>56</v>
      </c>
      <c r="AB376" s="85" t="s">
        <v>57</v>
      </c>
      <c r="AC376" s="84" t="s">
        <v>58</v>
      </c>
      <c r="AD376" s="103" t="s">
        <v>132</v>
      </c>
    </row>
    <row r="377" spans="1:30" ht="13" thickTop="1" x14ac:dyDescent="0.25">
      <c r="A377" s="2" t="s">
        <v>21</v>
      </c>
      <c r="B377" s="3">
        <v>15061</v>
      </c>
      <c r="C377" s="3">
        <v>486</v>
      </c>
      <c r="D377" s="3">
        <v>610</v>
      </c>
      <c r="E377" s="3">
        <v>59</v>
      </c>
      <c r="F377" s="38">
        <v>0.9</v>
      </c>
      <c r="G377" s="3">
        <v>1100</v>
      </c>
      <c r="H377" s="3">
        <v>44</v>
      </c>
      <c r="I377" s="38">
        <v>0.94</v>
      </c>
      <c r="J377" s="3">
        <v>1954</v>
      </c>
      <c r="K377" s="3">
        <v>174</v>
      </c>
      <c r="L377" s="38">
        <v>0.88</v>
      </c>
      <c r="M377" s="44">
        <v>7.24</v>
      </c>
      <c r="N377" s="44">
        <v>7.59</v>
      </c>
      <c r="O377" s="64">
        <v>1853</v>
      </c>
      <c r="P377" s="64">
        <v>1347</v>
      </c>
      <c r="Q377" s="55">
        <v>105</v>
      </c>
      <c r="R377" s="55">
        <v>48.5</v>
      </c>
      <c r="S377" s="55"/>
      <c r="T377" s="55">
        <v>12.3</v>
      </c>
      <c r="U377" s="55">
        <v>6.1</v>
      </c>
      <c r="V377" s="55"/>
      <c r="W377" s="29">
        <v>26390</v>
      </c>
      <c r="X377" s="4">
        <f t="shared" ref="X377:X388" si="220">W377/B377</f>
        <v>1.7522076887324878</v>
      </c>
      <c r="Y377" s="86">
        <f>C377/$C$2</f>
        <v>0.62307692307692308</v>
      </c>
      <c r="Z377" s="87">
        <f>(C377*D377)/1000</f>
        <v>296.45999999999998</v>
      </c>
      <c r="AA377" s="88">
        <f>(Z377)/$E$3</f>
        <v>0.95019230769230767</v>
      </c>
      <c r="AB377" s="89">
        <f>(G377*C377)/1000</f>
        <v>534.6</v>
      </c>
      <c r="AC377" s="88">
        <f>(AB377)/$G$3</f>
        <v>1.7134615384615386</v>
      </c>
      <c r="AD377" s="104">
        <f>(0.8*C377*G377)/60</f>
        <v>7128</v>
      </c>
    </row>
    <row r="378" spans="1:30" x14ac:dyDescent="0.25">
      <c r="A378" s="2" t="s">
        <v>22</v>
      </c>
      <c r="B378" s="3">
        <v>11825</v>
      </c>
      <c r="C378" s="3">
        <v>422</v>
      </c>
      <c r="D378" s="3">
        <v>577</v>
      </c>
      <c r="E378" s="3">
        <v>49</v>
      </c>
      <c r="F378" s="38">
        <v>0.91</v>
      </c>
      <c r="G378" s="3">
        <v>499</v>
      </c>
      <c r="H378" s="3">
        <v>50</v>
      </c>
      <c r="I378" s="38">
        <v>0.9</v>
      </c>
      <c r="J378" s="3">
        <v>1045</v>
      </c>
      <c r="K378" s="3">
        <v>173</v>
      </c>
      <c r="L378" s="38">
        <v>0.83</v>
      </c>
      <c r="M378" s="46">
        <v>7.4660000000000002</v>
      </c>
      <c r="N378" s="46">
        <v>7.226</v>
      </c>
      <c r="O378" s="3">
        <v>1584.4290000000001</v>
      </c>
      <c r="P378" s="3">
        <v>1130.143</v>
      </c>
      <c r="Q378" s="56">
        <v>118.9</v>
      </c>
      <c r="R378" s="56">
        <v>33</v>
      </c>
      <c r="S378" s="56"/>
      <c r="T378" s="56">
        <v>11.930999999999999</v>
      </c>
      <c r="U378" s="56">
        <v>6.9640000000000004</v>
      </c>
      <c r="V378" s="56"/>
      <c r="W378" s="29">
        <v>23699</v>
      </c>
      <c r="X378" s="4">
        <f t="shared" si="220"/>
        <v>2.0041437632135306</v>
      </c>
      <c r="Y378" s="86">
        <f t="shared" ref="Y378:Y388" si="221">C378/$C$2</f>
        <v>0.54102564102564099</v>
      </c>
      <c r="Z378" s="87">
        <f t="shared" ref="Z378:Z388" si="222">(C378*D378)/1000</f>
        <v>243.494</v>
      </c>
      <c r="AA378" s="88">
        <f t="shared" ref="AA378:AA390" si="223">(Z378)/$E$3</f>
        <v>0.78042948717948712</v>
      </c>
      <c r="AB378" s="89">
        <f t="shared" ref="AB378:AB388" si="224">(G378*C378)/1000</f>
        <v>210.578</v>
      </c>
      <c r="AC378" s="88">
        <f t="shared" ref="AC378:AC390" si="225">(AB378)/$G$3</f>
        <v>0.6749294871794872</v>
      </c>
      <c r="AD378" s="104">
        <f t="shared" ref="AD378:AD388" si="226">(0.8*C378*G378)/60</f>
        <v>2807.7066666666669</v>
      </c>
    </row>
    <row r="379" spans="1:30" x14ac:dyDescent="0.25">
      <c r="A379" s="2" t="s">
        <v>23</v>
      </c>
      <c r="B379" s="3">
        <v>12519</v>
      </c>
      <c r="C379" s="3">
        <v>404</v>
      </c>
      <c r="D379" s="3">
        <v>488</v>
      </c>
      <c r="E379" s="3">
        <v>41</v>
      </c>
      <c r="F379" s="38">
        <v>0.92</v>
      </c>
      <c r="G379" s="3">
        <v>494</v>
      </c>
      <c r="H379" s="3">
        <v>31</v>
      </c>
      <c r="I379" s="38">
        <v>0.94</v>
      </c>
      <c r="J379" s="3">
        <v>994</v>
      </c>
      <c r="K379" s="3">
        <v>151</v>
      </c>
      <c r="L379" s="38">
        <v>0.85</v>
      </c>
      <c r="M379" s="46">
        <v>7.29</v>
      </c>
      <c r="N379" s="46">
        <v>7.4939999999999998</v>
      </c>
      <c r="O379" s="3">
        <v>1924.75</v>
      </c>
      <c r="P379" s="3">
        <v>1272.625</v>
      </c>
      <c r="Q379" s="56">
        <v>107.8</v>
      </c>
      <c r="R379" s="56">
        <v>22.6</v>
      </c>
      <c r="S379" s="56"/>
      <c r="T379" s="56">
        <v>12.5</v>
      </c>
      <c r="U379" s="56">
        <v>6.3</v>
      </c>
      <c r="V379" s="56"/>
      <c r="W379" s="29">
        <v>26432</v>
      </c>
      <c r="X379" s="4">
        <f t="shared" si="220"/>
        <v>2.1113507468647654</v>
      </c>
      <c r="Y379" s="86">
        <f t="shared" si="221"/>
        <v>0.517948717948718</v>
      </c>
      <c r="Z379" s="87">
        <f t="shared" si="222"/>
        <v>197.15199999999999</v>
      </c>
      <c r="AA379" s="88">
        <f t="shared" si="223"/>
        <v>0.63189743589743586</v>
      </c>
      <c r="AB379" s="89">
        <f t="shared" si="224"/>
        <v>199.57599999999999</v>
      </c>
      <c r="AC379" s="88">
        <f t="shared" si="225"/>
        <v>0.63966666666666661</v>
      </c>
      <c r="AD379" s="104">
        <f t="shared" si="226"/>
        <v>2661.0133333333338</v>
      </c>
    </row>
    <row r="380" spans="1:30" x14ac:dyDescent="0.25">
      <c r="A380" s="2" t="s">
        <v>24</v>
      </c>
      <c r="B380" s="3">
        <v>13478</v>
      </c>
      <c r="C380" s="3">
        <v>449</v>
      </c>
      <c r="D380" s="3">
        <v>463</v>
      </c>
      <c r="E380" s="3">
        <v>30</v>
      </c>
      <c r="F380" s="38">
        <v>0.94</v>
      </c>
      <c r="G380" s="3">
        <v>496</v>
      </c>
      <c r="H380" s="3">
        <v>33</v>
      </c>
      <c r="I380" s="38">
        <v>0.93</v>
      </c>
      <c r="J380" s="3">
        <v>1005</v>
      </c>
      <c r="K380" s="3">
        <v>107</v>
      </c>
      <c r="L380" s="38">
        <v>0.89</v>
      </c>
      <c r="M380" s="46">
        <v>7.4050000000000002</v>
      </c>
      <c r="N380" s="46">
        <v>7.27</v>
      </c>
      <c r="O380" s="3">
        <v>1964.125</v>
      </c>
      <c r="P380" s="3">
        <v>1292.5</v>
      </c>
      <c r="Q380" s="56">
        <v>104.5</v>
      </c>
      <c r="R380" s="56">
        <v>34.6</v>
      </c>
      <c r="S380" s="56"/>
      <c r="T380" s="56">
        <v>9.9</v>
      </c>
      <c r="U380" s="56">
        <v>7.1</v>
      </c>
      <c r="V380" s="56"/>
      <c r="W380" s="29">
        <v>25429</v>
      </c>
      <c r="X380" s="4">
        <f t="shared" si="220"/>
        <v>1.8867042587921057</v>
      </c>
      <c r="Y380" s="86">
        <f t="shared" si="221"/>
        <v>0.57564102564102559</v>
      </c>
      <c r="Z380" s="87">
        <f t="shared" si="222"/>
        <v>207.887</v>
      </c>
      <c r="AA380" s="88">
        <f t="shared" si="223"/>
        <v>0.6663044871794872</v>
      </c>
      <c r="AB380" s="89">
        <f t="shared" si="224"/>
        <v>222.70400000000001</v>
      </c>
      <c r="AC380" s="88">
        <f t="shared" si="225"/>
        <v>0.71379487179487178</v>
      </c>
      <c r="AD380" s="104">
        <f t="shared" si="226"/>
        <v>2969.3866666666668</v>
      </c>
    </row>
    <row r="381" spans="1:30" x14ac:dyDescent="0.25">
      <c r="A381" s="2" t="s">
        <v>25</v>
      </c>
      <c r="B381" s="3">
        <v>14694</v>
      </c>
      <c r="C381" s="3">
        <v>474</v>
      </c>
      <c r="D381" s="3">
        <v>371</v>
      </c>
      <c r="E381" s="3">
        <v>19</v>
      </c>
      <c r="F381" s="38">
        <v>0.95</v>
      </c>
      <c r="G381" s="3">
        <v>398</v>
      </c>
      <c r="H381" s="3">
        <v>28</v>
      </c>
      <c r="I381" s="38">
        <v>0.93</v>
      </c>
      <c r="J381" s="3">
        <v>858</v>
      </c>
      <c r="K381" s="3">
        <v>93</v>
      </c>
      <c r="L381" s="38">
        <v>0.89</v>
      </c>
      <c r="M381" s="46">
        <v>7.4039999999999999</v>
      </c>
      <c r="N381" s="46">
        <v>7.5060000000000002</v>
      </c>
      <c r="O381" s="3">
        <v>1851.375</v>
      </c>
      <c r="P381" s="3">
        <v>1435.75</v>
      </c>
      <c r="Q381" s="56">
        <v>83.2</v>
      </c>
      <c r="R381" s="56">
        <v>34.9</v>
      </c>
      <c r="S381" s="56"/>
      <c r="T381" s="56">
        <v>9.3000000000000007</v>
      </c>
      <c r="U381" s="56">
        <v>6.5</v>
      </c>
      <c r="V381" s="56"/>
      <c r="W381" s="29">
        <v>26764</v>
      </c>
      <c r="X381" s="4">
        <f t="shared" si="220"/>
        <v>1.8214237103579693</v>
      </c>
      <c r="Y381" s="86">
        <f t="shared" si="221"/>
        <v>0.60769230769230764</v>
      </c>
      <c r="Z381" s="87">
        <f t="shared" si="222"/>
        <v>175.85400000000001</v>
      </c>
      <c r="AA381" s="88">
        <f t="shared" si="223"/>
        <v>0.56363461538461546</v>
      </c>
      <c r="AB381" s="89">
        <f t="shared" si="224"/>
        <v>188.65199999999999</v>
      </c>
      <c r="AC381" s="88">
        <f t="shared" si="225"/>
        <v>0.6046538461538461</v>
      </c>
      <c r="AD381" s="104">
        <f t="shared" si="226"/>
        <v>2515.36</v>
      </c>
    </row>
    <row r="382" spans="1:30" x14ac:dyDescent="0.25">
      <c r="A382" s="2" t="s">
        <v>26</v>
      </c>
      <c r="B382" s="3">
        <v>14370</v>
      </c>
      <c r="C382" s="3">
        <v>479</v>
      </c>
      <c r="D382" s="3">
        <v>391</v>
      </c>
      <c r="E382" s="3">
        <v>27</v>
      </c>
      <c r="F382" s="38">
        <v>0.93</v>
      </c>
      <c r="G382" s="3">
        <v>464</v>
      </c>
      <c r="H382" s="3">
        <v>23</v>
      </c>
      <c r="I382" s="38">
        <v>0.95</v>
      </c>
      <c r="J382" s="3">
        <v>961</v>
      </c>
      <c r="K382" s="3">
        <v>95</v>
      </c>
      <c r="L382" s="38">
        <v>0.9</v>
      </c>
      <c r="M382" s="46">
        <v>7.274</v>
      </c>
      <c r="N382" s="46">
        <v>7.6609999999999996</v>
      </c>
      <c r="O382" s="3">
        <v>1833.875</v>
      </c>
      <c r="P382" s="3">
        <v>1555.5</v>
      </c>
      <c r="Q382" s="56">
        <v>76.3</v>
      </c>
      <c r="R382" s="56">
        <v>61.2</v>
      </c>
      <c r="S382" s="56"/>
      <c r="T382" s="56">
        <v>9</v>
      </c>
      <c r="U382" s="56">
        <v>6.1</v>
      </c>
      <c r="V382" s="56"/>
      <c r="W382" s="29">
        <v>22535</v>
      </c>
      <c r="X382" s="4">
        <f t="shared" si="220"/>
        <v>1.5681976339596382</v>
      </c>
      <c r="Y382" s="86">
        <f t="shared" si="221"/>
        <v>0.61410256410256414</v>
      </c>
      <c r="Z382" s="87">
        <f t="shared" si="222"/>
        <v>187.28899999999999</v>
      </c>
      <c r="AA382" s="88">
        <f t="shared" si="223"/>
        <v>0.60028525641025632</v>
      </c>
      <c r="AB382" s="89">
        <f t="shared" si="224"/>
        <v>222.256</v>
      </c>
      <c r="AC382" s="88">
        <f t="shared" si="225"/>
        <v>0.71235897435897433</v>
      </c>
      <c r="AD382" s="104">
        <f t="shared" si="226"/>
        <v>2963.4133333333334</v>
      </c>
    </row>
    <row r="383" spans="1:30" x14ac:dyDescent="0.25">
      <c r="A383" s="2" t="s">
        <v>27</v>
      </c>
      <c r="B383" s="3">
        <v>14106</v>
      </c>
      <c r="C383" s="3">
        <v>455</v>
      </c>
      <c r="D383" s="3">
        <v>414</v>
      </c>
      <c r="E383" s="3">
        <v>19</v>
      </c>
      <c r="F383" s="38">
        <v>0.95</v>
      </c>
      <c r="G383" s="3">
        <v>439</v>
      </c>
      <c r="H383" s="3">
        <v>23</v>
      </c>
      <c r="I383" s="38">
        <v>0.95</v>
      </c>
      <c r="J383" s="3">
        <v>923</v>
      </c>
      <c r="K383" s="3">
        <v>90</v>
      </c>
      <c r="L383" s="38">
        <v>0.9</v>
      </c>
      <c r="M383" s="46">
        <v>7.1849999999999996</v>
      </c>
      <c r="N383" s="46">
        <v>7.6950000000000003</v>
      </c>
      <c r="O383" s="3">
        <v>1695.4</v>
      </c>
      <c r="P383" s="3">
        <v>1627.7</v>
      </c>
      <c r="Q383" s="56">
        <v>85.7</v>
      </c>
      <c r="R383" s="56">
        <v>48</v>
      </c>
      <c r="S383" s="56"/>
      <c r="T383" s="56">
        <v>9</v>
      </c>
      <c r="U383" s="56">
        <v>7</v>
      </c>
      <c r="V383" s="56"/>
      <c r="W383" s="29">
        <v>24820</v>
      </c>
      <c r="X383" s="4">
        <f t="shared" si="220"/>
        <v>1.7595349496668085</v>
      </c>
      <c r="Y383" s="86">
        <f t="shared" si="221"/>
        <v>0.58333333333333337</v>
      </c>
      <c r="Z383" s="87">
        <f t="shared" si="222"/>
        <v>188.37</v>
      </c>
      <c r="AA383" s="88">
        <f t="shared" si="223"/>
        <v>0.60375000000000001</v>
      </c>
      <c r="AB383" s="89">
        <f t="shared" si="224"/>
        <v>199.745</v>
      </c>
      <c r="AC383" s="88">
        <f t="shared" si="225"/>
        <v>0.64020833333333338</v>
      </c>
      <c r="AD383" s="104">
        <f t="shared" si="226"/>
        <v>2663.2666666666669</v>
      </c>
    </row>
    <row r="384" spans="1:30" x14ac:dyDescent="0.25">
      <c r="A384" s="2" t="s">
        <v>28</v>
      </c>
      <c r="B384" s="3">
        <v>15532</v>
      </c>
      <c r="C384" s="3">
        <v>501</v>
      </c>
      <c r="D384" s="3">
        <v>321</v>
      </c>
      <c r="E384" s="3">
        <v>19</v>
      </c>
      <c r="F384" s="38">
        <v>0.94</v>
      </c>
      <c r="G384" s="3">
        <v>376</v>
      </c>
      <c r="H384" s="3">
        <v>24</v>
      </c>
      <c r="I384" s="38">
        <v>0.94</v>
      </c>
      <c r="J384" s="3">
        <v>814</v>
      </c>
      <c r="K384" s="3">
        <v>79</v>
      </c>
      <c r="L384" s="38">
        <v>0.9</v>
      </c>
      <c r="M384" s="46">
        <v>7.375</v>
      </c>
      <c r="N384" s="46">
        <v>7.76</v>
      </c>
      <c r="O384" s="3">
        <v>1572.875</v>
      </c>
      <c r="P384" s="3">
        <v>1531</v>
      </c>
      <c r="Q384" s="56">
        <v>82.8</v>
      </c>
      <c r="R384" s="56">
        <v>70.5</v>
      </c>
      <c r="S384" s="56"/>
      <c r="T384" s="56">
        <v>8.9</v>
      </c>
      <c r="U384" s="56">
        <v>6.7</v>
      </c>
      <c r="V384" s="56"/>
      <c r="W384" s="29">
        <v>21892</v>
      </c>
      <c r="X384" s="4">
        <f t="shared" si="220"/>
        <v>1.4094772083440639</v>
      </c>
      <c r="Y384" s="86">
        <f t="shared" si="221"/>
        <v>0.64230769230769236</v>
      </c>
      <c r="Z384" s="87">
        <f t="shared" si="222"/>
        <v>160.821</v>
      </c>
      <c r="AA384" s="88">
        <f t="shared" si="223"/>
        <v>0.51545192307692311</v>
      </c>
      <c r="AB384" s="89">
        <f t="shared" si="224"/>
        <v>188.376</v>
      </c>
      <c r="AC384" s="88">
        <f t="shared" si="225"/>
        <v>0.60376923076923084</v>
      </c>
      <c r="AD384" s="104">
        <f t="shared" si="226"/>
        <v>2511.6800000000003</v>
      </c>
    </row>
    <row r="385" spans="1:30" x14ac:dyDescent="0.25">
      <c r="A385" s="2" t="s">
        <v>29</v>
      </c>
      <c r="B385" s="3">
        <v>17556</v>
      </c>
      <c r="C385" s="3">
        <v>585</v>
      </c>
      <c r="D385" s="3">
        <v>363</v>
      </c>
      <c r="E385" s="3">
        <v>19</v>
      </c>
      <c r="F385" s="38">
        <v>0.95</v>
      </c>
      <c r="G385" s="3">
        <v>428</v>
      </c>
      <c r="H385" s="3">
        <v>23</v>
      </c>
      <c r="I385" s="38">
        <v>0.95</v>
      </c>
      <c r="J385" s="3">
        <v>910</v>
      </c>
      <c r="K385" s="3">
        <v>80</v>
      </c>
      <c r="L385" s="38">
        <v>0.91</v>
      </c>
      <c r="M385" s="46">
        <v>7.2329999999999997</v>
      </c>
      <c r="N385" s="46">
        <v>7.6909999999999998</v>
      </c>
      <c r="O385" s="3">
        <v>1721.556</v>
      </c>
      <c r="P385" s="3">
        <v>1440.8889999999999</v>
      </c>
      <c r="Q385" s="56">
        <v>79.599999999999994</v>
      </c>
      <c r="R385" s="56">
        <v>50.1</v>
      </c>
      <c r="S385" s="56"/>
      <c r="T385" s="56">
        <v>9</v>
      </c>
      <c r="U385" s="56">
        <v>6.1</v>
      </c>
      <c r="V385" s="56"/>
      <c r="W385" s="29">
        <v>21171</v>
      </c>
      <c r="X385" s="4">
        <f t="shared" si="220"/>
        <v>1.2059125085440876</v>
      </c>
      <c r="Y385" s="86">
        <f t="shared" si="221"/>
        <v>0.75</v>
      </c>
      <c r="Z385" s="87">
        <f t="shared" si="222"/>
        <v>212.35499999999999</v>
      </c>
      <c r="AA385" s="88">
        <f t="shared" si="223"/>
        <v>0.68062499999999992</v>
      </c>
      <c r="AB385" s="89">
        <f t="shared" si="224"/>
        <v>250.38</v>
      </c>
      <c r="AC385" s="88">
        <f t="shared" si="225"/>
        <v>0.80249999999999999</v>
      </c>
      <c r="AD385" s="104">
        <f t="shared" si="226"/>
        <v>3338.4</v>
      </c>
    </row>
    <row r="386" spans="1:30" x14ac:dyDescent="0.25">
      <c r="A386" s="2" t="s">
        <v>30</v>
      </c>
      <c r="B386" s="3">
        <v>19389</v>
      </c>
      <c r="C386" s="3">
        <v>625</v>
      </c>
      <c r="D386" s="3">
        <v>282</v>
      </c>
      <c r="E386" s="3">
        <v>13</v>
      </c>
      <c r="F386" s="38">
        <v>0.95</v>
      </c>
      <c r="G386" s="3">
        <v>379</v>
      </c>
      <c r="H386" s="3">
        <v>23</v>
      </c>
      <c r="I386" s="38">
        <v>0.94</v>
      </c>
      <c r="J386" s="3">
        <v>753</v>
      </c>
      <c r="K386" s="3">
        <v>79</v>
      </c>
      <c r="L386" s="38">
        <v>0.9</v>
      </c>
      <c r="M386" s="46">
        <v>7.532</v>
      </c>
      <c r="N386" s="46">
        <v>7.6840000000000002</v>
      </c>
      <c r="O386" s="3">
        <v>1404.556</v>
      </c>
      <c r="P386" s="3">
        <v>1260.222</v>
      </c>
      <c r="Q386" s="56">
        <v>71.3</v>
      </c>
      <c r="R386" s="56">
        <v>53.5</v>
      </c>
      <c r="S386" s="56"/>
      <c r="T386" s="56">
        <v>8.4</v>
      </c>
      <c r="U386" s="56">
        <v>6.1</v>
      </c>
      <c r="V386" s="56"/>
      <c r="W386" s="29">
        <v>22324</v>
      </c>
      <c r="X386" s="4">
        <f t="shared" si="220"/>
        <v>1.1513744906905978</v>
      </c>
      <c r="Y386" s="86">
        <f t="shared" si="221"/>
        <v>0.80128205128205132</v>
      </c>
      <c r="Z386" s="87">
        <f t="shared" si="222"/>
        <v>176.25</v>
      </c>
      <c r="AA386" s="88">
        <f t="shared" si="223"/>
        <v>0.56490384615384615</v>
      </c>
      <c r="AB386" s="89">
        <f t="shared" si="224"/>
        <v>236.875</v>
      </c>
      <c r="AC386" s="88">
        <f t="shared" si="225"/>
        <v>0.75921474358974361</v>
      </c>
      <c r="AD386" s="104">
        <f t="shared" si="226"/>
        <v>3158.3333333333335</v>
      </c>
    </row>
    <row r="387" spans="1:30" x14ac:dyDescent="0.25">
      <c r="A387" s="2" t="s">
        <v>31</v>
      </c>
      <c r="B387" s="3">
        <v>17939</v>
      </c>
      <c r="C387" s="3">
        <f>B387/30</f>
        <v>597.9666666666667</v>
      </c>
      <c r="D387" s="3">
        <v>372</v>
      </c>
      <c r="E387" s="3">
        <v>29</v>
      </c>
      <c r="F387" s="38">
        <v>0.92</v>
      </c>
      <c r="G387" s="3">
        <v>398</v>
      </c>
      <c r="H387" s="3">
        <v>34</v>
      </c>
      <c r="I387" s="38">
        <v>0.91</v>
      </c>
      <c r="J387" s="3">
        <v>914</v>
      </c>
      <c r="K387" s="3">
        <v>123</v>
      </c>
      <c r="L387" s="38">
        <v>0.87</v>
      </c>
      <c r="M387" s="46">
        <v>7.5289999999999999</v>
      </c>
      <c r="N387" s="4">
        <v>7.5190000000000001</v>
      </c>
      <c r="O387" s="66">
        <v>1435.125</v>
      </c>
      <c r="P387" s="3">
        <v>1230.75</v>
      </c>
      <c r="Q387" s="56">
        <v>71.400000000000006</v>
      </c>
      <c r="R387" s="56">
        <v>50</v>
      </c>
      <c r="S387" s="56"/>
      <c r="T387" s="56">
        <v>7.4</v>
      </c>
      <c r="U387" s="56">
        <v>6.4</v>
      </c>
      <c r="V387" s="56"/>
      <c r="W387" s="29">
        <v>21317</v>
      </c>
      <c r="X387" s="4">
        <f t="shared" si="220"/>
        <v>1.1883048107475334</v>
      </c>
      <c r="Y387" s="86">
        <f t="shared" si="221"/>
        <v>0.76662393162393161</v>
      </c>
      <c r="Z387" s="87">
        <f t="shared" si="222"/>
        <v>222.4436</v>
      </c>
      <c r="AA387" s="88">
        <f t="shared" si="223"/>
        <v>0.7129602564102564</v>
      </c>
      <c r="AB387" s="89">
        <f t="shared" si="224"/>
        <v>237.99073333333334</v>
      </c>
      <c r="AC387" s="88">
        <f t="shared" si="225"/>
        <v>0.762790811965812</v>
      </c>
      <c r="AD387" s="104">
        <f t="shared" si="226"/>
        <v>3173.2097777777785</v>
      </c>
    </row>
    <row r="388" spans="1:30" ht="13" thickBot="1" x14ac:dyDescent="0.3">
      <c r="A388" s="2" t="s">
        <v>32</v>
      </c>
      <c r="B388" s="3">
        <v>19966</v>
      </c>
      <c r="C388" s="3">
        <v>644</v>
      </c>
      <c r="D388" s="3">
        <v>341</v>
      </c>
      <c r="E388" s="3">
        <v>46</v>
      </c>
      <c r="F388" s="38">
        <v>0.87</v>
      </c>
      <c r="G388" s="3">
        <v>518</v>
      </c>
      <c r="H388" s="3">
        <v>37</v>
      </c>
      <c r="I388" s="38">
        <v>0.93</v>
      </c>
      <c r="J388" s="3">
        <v>1051</v>
      </c>
      <c r="K388" s="3">
        <v>128</v>
      </c>
      <c r="L388" s="38">
        <v>0.88</v>
      </c>
      <c r="M388" s="48">
        <v>7.3650000000000002</v>
      </c>
      <c r="N388" s="48">
        <v>7.4169999999999998</v>
      </c>
      <c r="O388" s="3">
        <v>1465.8330000000001</v>
      </c>
      <c r="P388" s="65">
        <v>1210</v>
      </c>
      <c r="Q388" s="57">
        <v>72.7</v>
      </c>
      <c r="R388" s="57">
        <v>45.4</v>
      </c>
      <c r="S388" s="57"/>
      <c r="T388" s="57">
        <v>8.6</v>
      </c>
      <c r="U388" s="57">
        <v>6.6</v>
      </c>
      <c r="V388" s="57"/>
      <c r="W388" s="29">
        <v>25405</v>
      </c>
      <c r="X388" s="4">
        <f t="shared" si="220"/>
        <v>1.2724131022738656</v>
      </c>
      <c r="Y388" s="86">
        <f t="shared" si="221"/>
        <v>0.82564102564102559</v>
      </c>
      <c r="Z388" s="87">
        <f t="shared" si="222"/>
        <v>219.60400000000001</v>
      </c>
      <c r="AA388" s="88">
        <f t="shared" si="223"/>
        <v>0.70385897435897438</v>
      </c>
      <c r="AB388" s="89">
        <f t="shared" si="224"/>
        <v>333.59199999999998</v>
      </c>
      <c r="AC388" s="88">
        <f t="shared" si="225"/>
        <v>1.0692051282051283</v>
      </c>
      <c r="AD388" s="104">
        <f t="shared" si="226"/>
        <v>4447.8933333333343</v>
      </c>
    </row>
    <row r="389" spans="1:30" ht="13" thickTop="1" x14ac:dyDescent="0.25">
      <c r="A389" s="5" t="s">
        <v>111</v>
      </c>
      <c r="B389" s="35">
        <f>SUM(B377:B388)</f>
        <v>186435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50"/>
      <c r="N389" s="50"/>
      <c r="O389" s="6"/>
      <c r="P389" s="6"/>
      <c r="Q389" s="51"/>
      <c r="R389" s="51"/>
      <c r="S389" s="51"/>
      <c r="T389" s="51"/>
      <c r="U389" s="51"/>
      <c r="V389" s="51"/>
      <c r="W389" s="36">
        <f>SUM(W377:W388)</f>
        <v>288178</v>
      </c>
      <c r="X389" s="28"/>
      <c r="Y389" s="90"/>
      <c r="Z389" s="91"/>
      <c r="AA389" s="92"/>
      <c r="AB389" s="93"/>
      <c r="AC389" s="92"/>
      <c r="AD389" s="101"/>
    </row>
    <row r="390" spans="1:30" ht="13" thickBot="1" x14ac:dyDescent="0.3">
      <c r="A390" s="7" t="s">
        <v>112</v>
      </c>
      <c r="B390" s="8">
        <f t="shared" ref="B390:U390" si="227">AVERAGE(B377:B388)</f>
        <v>15536.25</v>
      </c>
      <c r="C390" s="8">
        <f t="shared" si="227"/>
        <v>510.16388888888895</v>
      </c>
      <c r="D390" s="8">
        <f t="shared" si="227"/>
        <v>416.08333333333331</v>
      </c>
      <c r="E390" s="8">
        <f t="shared" si="227"/>
        <v>30.833333333333332</v>
      </c>
      <c r="F390" s="43">
        <f>AVERAGE(F377:F388)</f>
        <v>0.92749999999999977</v>
      </c>
      <c r="G390" s="8">
        <f>AVERAGE(G377:G388)</f>
        <v>499.08333333333331</v>
      </c>
      <c r="H390" s="8">
        <f>AVERAGE(H377:H388)</f>
        <v>31.083333333333332</v>
      </c>
      <c r="I390" s="43">
        <f>AVERAGE(I377:I388)</f>
        <v>0.93416666666666659</v>
      </c>
      <c r="J390" s="8">
        <f t="shared" si="227"/>
        <v>1015.1666666666666</v>
      </c>
      <c r="K390" s="8">
        <f t="shared" si="227"/>
        <v>114.33333333333333</v>
      </c>
      <c r="L390" s="43">
        <f>AVERAGE(L377:L388)</f>
        <v>0.88333333333333341</v>
      </c>
      <c r="M390" s="52">
        <f t="shared" si="227"/>
        <v>7.3581666666666656</v>
      </c>
      <c r="N390" s="52">
        <f t="shared" si="227"/>
        <v>7.5427500000000007</v>
      </c>
      <c r="O390" s="8">
        <f t="shared" si="227"/>
        <v>1692.2415833333332</v>
      </c>
      <c r="P390" s="8">
        <f t="shared" si="227"/>
        <v>1361.1732500000001</v>
      </c>
      <c r="Q390" s="52">
        <f t="shared" si="227"/>
        <v>88.266666666666652</v>
      </c>
      <c r="R390" s="52">
        <f t="shared" si="227"/>
        <v>46.025000000000006</v>
      </c>
      <c r="S390" s="52"/>
      <c r="T390" s="52">
        <f t="shared" si="227"/>
        <v>9.6859166666666674</v>
      </c>
      <c r="U390" s="52">
        <f t="shared" si="227"/>
        <v>6.4969999999999999</v>
      </c>
      <c r="V390" s="53"/>
      <c r="W390" s="27">
        <f>AVERAGE(W377:W388)</f>
        <v>24014.833333333332</v>
      </c>
      <c r="X390" s="23">
        <f>AVERAGE(X377:X388)</f>
        <v>1.5942537393489544</v>
      </c>
      <c r="Y390" s="94">
        <f t="shared" ref="Y390" si="228">C390/$C$2</f>
        <v>0.65405626780626791</v>
      </c>
      <c r="Z390" s="95">
        <f t="shared" ref="Z390" si="229">(C390*D390)/1000</f>
        <v>212.2706914351852</v>
      </c>
      <c r="AA390" s="96">
        <f t="shared" si="223"/>
        <v>0.68035478024097817</v>
      </c>
      <c r="AB390" s="97">
        <f t="shared" ref="AB390" si="230">(G390*C390)/1000</f>
        <v>254.61429421296299</v>
      </c>
      <c r="AC390" s="96">
        <f t="shared" si="225"/>
        <v>0.81607145581077878</v>
      </c>
      <c r="AD390" s="102">
        <f>AVERAGE(AD377:AD388)</f>
        <v>3361.4719259259259</v>
      </c>
    </row>
    <row r="391" spans="1:30" ht="13" thickTop="1" x14ac:dyDescent="0.25"/>
    <row r="392" spans="1:30" ht="13" thickBot="1" x14ac:dyDescent="0.3"/>
    <row r="393" spans="1:30" ht="13.5" thickTop="1" x14ac:dyDescent="0.3">
      <c r="A393" s="18" t="s">
        <v>5</v>
      </c>
      <c r="B393" s="19" t="s">
        <v>6</v>
      </c>
      <c r="C393" s="19" t="s">
        <v>6</v>
      </c>
      <c r="D393" s="19" t="s">
        <v>7</v>
      </c>
      <c r="E393" s="19" t="s">
        <v>8</v>
      </c>
      <c r="F393" s="30" t="s">
        <v>2</v>
      </c>
      <c r="G393" s="19" t="s">
        <v>9</v>
      </c>
      <c r="H393" s="19" t="s">
        <v>10</v>
      </c>
      <c r="I393" s="30" t="s">
        <v>3</v>
      </c>
      <c r="J393" s="19" t="s">
        <v>11</v>
      </c>
      <c r="K393" s="19" t="s">
        <v>12</v>
      </c>
      <c r="L393" s="30" t="s">
        <v>13</v>
      </c>
      <c r="M393" s="32" t="s">
        <v>46</v>
      </c>
      <c r="N393" s="32" t="s">
        <v>47</v>
      </c>
      <c r="O393" s="62" t="s">
        <v>48</v>
      </c>
      <c r="P393" s="62" t="s">
        <v>49</v>
      </c>
      <c r="Q393" s="41" t="s">
        <v>103</v>
      </c>
      <c r="R393" s="41" t="s">
        <v>104</v>
      </c>
      <c r="S393" s="41"/>
      <c r="T393" s="41" t="s">
        <v>105</v>
      </c>
      <c r="U393" s="41" t="s">
        <v>106</v>
      </c>
      <c r="V393" s="41"/>
      <c r="W393" s="24" t="s">
        <v>38</v>
      </c>
      <c r="X393" s="20" t="s">
        <v>14</v>
      </c>
      <c r="Y393" s="78" t="s">
        <v>50</v>
      </c>
      <c r="Z393" s="79" t="s">
        <v>51</v>
      </c>
      <c r="AA393" s="80" t="s">
        <v>52</v>
      </c>
      <c r="AB393" s="81" t="s">
        <v>50</v>
      </c>
      <c r="AC393" s="80" t="s">
        <v>50</v>
      </c>
      <c r="AD393" s="78" t="s">
        <v>131</v>
      </c>
    </row>
    <row r="394" spans="1:30" ht="13" thickBot="1" x14ac:dyDescent="0.3">
      <c r="A394" s="15" t="s">
        <v>113</v>
      </c>
      <c r="B394" s="16" t="s">
        <v>16</v>
      </c>
      <c r="C394" s="17" t="s">
        <v>17</v>
      </c>
      <c r="D394" s="16" t="s">
        <v>18</v>
      </c>
      <c r="E394" s="16" t="s">
        <v>18</v>
      </c>
      <c r="F394" s="31" t="s">
        <v>54</v>
      </c>
      <c r="G394" s="16" t="s">
        <v>18</v>
      </c>
      <c r="H394" s="16" t="s">
        <v>18</v>
      </c>
      <c r="I394" s="31" t="s">
        <v>54</v>
      </c>
      <c r="J394" s="16" t="s">
        <v>18</v>
      </c>
      <c r="K394" s="16" t="s">
        <v>18</v>
      </c>
      <c r="L394" s="31" t="s">
        <v>54</v>
      </c>
      <c r="M394" s="33"/>
      <c r="N394" s="33"/>
      <c r="O394" s="63"/>
      <c r="P394" s="63"/>
      <c r="Q394" s="42" t="s">
        <v>18</v>
      </c>
      <c r="R394" s="42" t="s">
        <v>18</v>
      </c>
      <c r="S394" s="42"/>
      <c r="T394" s="42" t="s">
        <v>18</v>
      </c>
      <c r="U394" s="42" t="s">
        <v>18</v>
      </c>
      <c r="V394" s="42"/>
      <c r="W394" s="25" t="s">
        <v>40</v>
      </c>
      <c r="X394" s="17" t="s">
        <v>20</v>
      </c>
      <c r="Y394" s="82" t="s">
        <v>6</v>
      </c>
      <c r="Z394" s="83" t="s">
        <v>55</v>
      </c>
      <c r="AA394" s="84" t="s">
        <v>56</v>
      </c>
      <c r="AB394" s="85" t="s">
        <v>57</v>
      </c>
      <c r="AC394" s="84" t="s">
        <v>58</v>
      </c>
      <c r="AD394" s="103" t="s">
        <v>132</v>
      </c>
    </row>
    <row r="395" spans="1:30" ht="13" thickTop="1" x14ac:dyDescent="0.25">
      <c r="A395" s="2" t="s">
        <v>21</v>
      </c>
      <c r="B395" s="3">
        <v>22913</v>
      </c>
      <c r="C395" s="3">
        <v>739</v>
      </c>
      <c r="D395" s="3">
        <v>324</v>
      </c>
      <c r="E395" s="3">
        <v>54</v>
      </c>
      <c r="F395" s="38">
        <v>0.83</v>
      </c>
      <c r="G395" s="3">
        <v>360</v>
      </c>
      <c r="H395" s="3">
        <v>33</v>
      </c>
      <c r="I395" s="38">
        <v>0.91</v>
      </c>
      <c r="J395" s="3">
        <v>763</v>
      </c>
      <c r="K395" s="3">
        <v>115</v>
      </c>
      <c r="L395" s="38">
        <v>0.85</v>
      </c>
      <c r="M395" s="44">
        <v>7.3010000000000002</v>
      </c>
      <c r="N395" s="44">
        <v>7.452</v>
      </c>
      <c r="O395" s="64">
        <v>1545</v>
      </c>
      <c r="P395" s="64">
        <v>1149.444</v>
      </c>
      <c r="Q395" s="58">
        <v>67.099999999999994</v>
      </c>
      <c r="R395" s="58">
        <v>33.9</v>
      </c>
      <c r="S395" s="58"/>
      <c r="T395" s="58">
        <v>10.199999999999999</v>
      </c>
      <c r="U395" s="58">
        <v>5.6</v>
      </c>
      <c r="V395" s="58"/>
      <c r="W395" s="29">
        <v>26536</v>
      </c>
      <c r="X395" s="4">
        <f t="shared" ref="X395:X406" si="231">W395/B395</f>
        <v>1.1581198446296863</v>
      </c>
      <c r="Y395" s="86">
        <f>C395/$C$2</f>
        <v>0.9474358974358974</v>
      </c>
      <c r="Z395" s="87">
        <f>(C395*D395)/1000</f>
        <v>239.43600000000001</v>
      </c>
      <c r="AA395" s="88">
        <f>(Z395)/$E$3</f>
        <v>0.76742307692307699</v>
      </c>
      <c r="AB395" s="89">
        <f>(G395*C395)/1000</f>
        <v>266.04000000000002</v>
      </c>
      <c r="AC395" s="88">
        <f>(AB395)/$G$3</f>
        <v>0.85269230769230775</v>
      </c>
      <c r="AD395" s="104">
        <f>(0.8*C395*G395)/60</f>
        <v>3547.2000000000003</v>
      </c>
    </row>
    <row r="396" spans="1:30" x14ac:dyDescent="0.25">
      <c r="A396" s="2" t="s">
        <v>22</v>
      </c>
      <c r="B396" s="3">
        <v>11812</v>
      </c>
      <c r="C396" s="3">
        <v>407</v>
      </c>
      <c r="D396" s="3">
        <v>538</v>
      </c>
      <c r="E396" s="3">
        <v>70</v>
      </c>
      <c r="F396" s="38">
        <v>0.87</v>
      </c>
      <c r="G396" s="3">
        <v>473</v>
      </c>
      <c r="H396" s="3">
        <v>40</v>
      </c>
      <c r="I396" s="38">
        <v>0.91</v>
      </c>
      <c r="J396" s="3">
        <v>993</v>
      </c>
      <c r="K396" s="3">
        <v>168</v>
      </c>
      <c r="L396" s="38">
        <v>0.83</v>
      </c>
      <c r="M396" s="46">
        <v>7.2249999999999996</v>
      </c>
      <c r="N396" s="46">
        <v>7.3929999999999998</v>
      </c>
      <c r="O396" s="3">
        <v>1723.125</v>
      </c>
      <c r="P396" s="3">
        <v>1202</v>
      </c>
      <c r="Q396" s="59">
        <v>92.3</v>
      </c>
      <c r="R396" s="59">
        <v>46.9</v>
      </c>
      <c r="S396" s="59"/>
      <c r="T396" s="59">
        <v>14.6</v>
      </c>
      <c r="U396" s="59">
        <v>5.8</v>
      </c>
      <c r="V396" s="59"/>
      <c r="W396" s="29">
        <v>24489</v>
      </c>
      <c r="X396" s="4">
        <f t="shared" si="231"/>
        <v>2.0732306129359972</v>
      </c>
      <c r="Y396" s="86">
        <f t="shared" ref="Y396:Y406" si="232">C396/$C$2</f>
        <v>0.52179487179487183</v>
      </c>
      <c r="Z396" s="87">
        <f t="shared" ref="Z396:Z406" si="233">(C396*D396)/1000</f>
        <v>218.96600000000001</v>
      </c>
      <c r="AA396" s="88">
        <f t="shared" ref="AA396:AA408" si="234">(Z396)/$E$3</f>
        <v>0.70181410256410259</v>
      </c>
      <c r="AB396" s="89">
        <f t="shared" ref="AB396:AB406" si="235">(G396*C396)/1000</f>
        <v>192.511</v>
      </c>
      <c r="AC396" s="88">
        <f t="shared" ref="AC396:AC408" si="236">(AB396)/$G$3</f>
        <v>0.61702243589743588</v>
      </c>
      <c r="AD396" s="104">
        <f t="shared" ref="AD396:AD406" si="237">(0.8*C396*G396)/60</f>
        <v>2566.8133333333335</v>
      </c>
    </row>
    <row r="397" spans="1:30" x14ac:dyDescent="0.25">
      <c r="A397" s="2" t="s">
        <v>23</v>
      </c>
      <c r="B397" s="3">
        <v>19985</v>
      </c>
      <c r="C397" s="3">
        <v>645</v>
      </c>
      <c r="D397" s="3">
        <v>635</v>
      </c>
      <c r="E397" s="3">
        <v>51</v>
      </c>
      <c r="F397" s="38">
        <v>0.92</v>
      </c>
      <c r="G397" s="3">
        <v>459</v>
      </c>
      <c r="H397" s="3">
        <v>32</v>
      </c>
      <c r="I397" s="38">
        <v>0.93</v>
      </c>
      <c r="J397" s="3">
        <v>926</v>
      </c>
      <c r="K397" s="3">
        <v>173</v>
      </c>
      <c r="L397" s="38">
        <v>0.81</v>
      </c>
      <c r="M397" s="46">
        <v>7.407</v>
      </c>
      <c r="N397" s="46">
        <v>7.6390000000000002</v>
      </c>
      <c r="O397" s="3">
        <v>1976.143</v>
      </c>
      <c r="P397" s="3">
        <v>1442.7139999999999</v>
      </c>
      <c r="Q397" s="59">
        <v>112.9</v>
      </c>
      <c r="R397" s="59">
        <v>58.3</v>
      </c>
      <c r="S397" s="59"/>
      <c r="T397" s="59">
        <v>12.8</v>
      </c>
      <c r="U397" s="59">
        <v>6.1</v>
      </c>
      <c r="V397" s="59"/>
      <c r="W397" s="29">
        <v>26265</v>
      </c>
      <c r="X397" s="4">
        <f t="shared" si="231"/>
        <v>1.3142356767575682</v>
      </c>
      <c r="Y397" s="86">
        <f t="shared" si="232"/>
        <v>0.82692307692307687</v>
      </c>
      <c r="Z397" s="87">
        <f t="shared" si="233"/>
        <v>409.57499999999999</v>
      </c>
      <c r="AA397" s="88">
        <f t="shared" si="234"/>
        <v>1.3127403846153847</v>
      </c>
      <c r="AB397" s="89">
        <f t="shared" si="235"/>
        <v>296.05500000000001</v>
      </c>
      <c r="AC397" s="88">
        <f t="shared" si="236"/>
        <v>0.94889423076923074</v>
      </c>
      <c r="AD397" s="104">
        <f t="shared" si="237"/>
        <v>3947.4</v>
      </c>
    </row>
    <row r="398" spans="1:30" x14ac:dyDescent="0.25">
      <c r="A398" s="2" t="s">
        <v>24</v>
      </c>
      <c r="B398" s="3">
        <v>18299</v>
      </c>
      <c r="C398" s="3">
        <v>610</v>
      </c>
      <c r="D398" s="3">
        <v>298</v>
      </c>
      <c r="E398" s="3">
        <v>19</v>
      </c>
      <c r="F398" s="38">
        <v>0.94</v>
      </c>
      <c r="G398" s="3">
        <v>383</v>
      </c>
      <c r="H398" s="3">
        <v>26</v>
      </c>
      <c r="I398" s="38">
        <v>0.93</v>
      </c>
      <c r="J398" s="3">
        <v>808</v>
      </c>
      <c r="K398" s="3">
        <v>90</v>
      </c>
      <c r="L398" s="38">
        <v>0.89</v>
      </c>
      <c r="M398" s="46">
        <v>8.0009999999999994</v>
      </c>
      <c r="N398" s="46">
        <v>7.4489999999999998</v>
      </c>
      <c r="O398" s="3">
        <v>1620.2860000000001</v>
      </c>
      <c r="P398" s="3">
        <v>828.85699999999997</v>
      </c>
      <c r="Q398" s="59">
        <v>111.1</v>
      </c>
      <c r="R398" s="59">
        <v>24.9</v>
      </c>
      <c r="S398" s="59"/>
      <c r="T398" s="59">
        <v>10</v>
      </c>
      <c r="U398" s="59">
        <v>5.5</v>
      </c>
      <c r="V398" s="59"/>
      <c r="W398" s="29">
        <v>25398</v>
      </c>
      <c r="X398" s="4">
        <f t="shared" si="231"/>
        <v>1.387944696431499</v>
      </c>
      <c r="Y398" s="86">
        <f t="shared" si="232"/>
        <v>0.78205128205128205</v>
      </c>
      <c r="Z398" s="87">
        <f t="shared" si="233"/>
        <v>181.78</v>
      </c>
      <c r="AA398" s="88">
        <f t="shared" si="234"/>
        <v>0.58262820512820512</v>
      </c>
      <c r="AB398" s="89">
        <f t="shared" si="235"/>
        <v>233.63</v>
      </c>
      <c r="AC398" s="88">
        <f t="shared" si="236"/>
        <v>0.74881410256410252</v>
      </c>
      <c r="AD398" s="104">
        <f t="shared" si="237"/>
        <v>3115.0666666666666</v>
      </c>
    </row>
    <row r="399" spans="1:30" x14ac:dyDescent="0.25">
      <c r="A399" s="2" t="s">
        <v>25</v>
      </c>
      <c r="B399" s="3">
        <v>12868</v>
      </c>
      <c r="C399" s="3">
        <v>415</v>
      </c>
      <c r="D399" s="3">
        <v>457</v>
      </c>
      <c r="E399" s="3">
        <v>26</v>
      </c>
      <c r="F399" s="38">
        <v>0.94</v>
      </c>
      <c r="G399" s="3">
        <v>461</v>
      </c>
      <c r="H399" s="3">
        <v>34</v>
      </c>
      <c r="I399" s="38">
        <v>0.93</v>
      </c>
      <c r="J399" s="3">
        <v>965</v>
      </c>
      <c r="K399" s="3">
        <v>110</v>
      </c>
      <c r="L399" s="38">
        <v>0.89</v>
      </c>
      <c r="M399" s="46">
        <v>7.3940000000000001</v>
      </c>
      <c r="N399" s="46">
        <v>7.6139999999999999</v>
      </c>
      <c r="O399" s="3">
        <v>1831.25</v>
      </c>
      <c r="P399" s="3">
        <v>1086.375</v>
      </c>
      <c r="Q399" s="59">
        <v>90.9</v>
      </c>
      <c r="R399" s="59">
        <v>27.9</v>
      </c>
      <c r="S399" s="59"/>
      <c r="T399" s="59">
        <v>12.7</v>
      </c>
      <c r="U399" s="59">
        <v>6.4</v>
      </c>
      <c r="V399" s="59"/>
      <c r="W399" s="29">
        <v>25836</v>
      </c>
      <c r="X399" s="4">
        <f t="shared" si="231"/>
        <v>2.0077712154180913</v>
      </c>
      <c r="Y399" s="86">
        <f t="shared" si="232"/>
        <v>0.53205128205128205</v>
      </c>
      <c r="Z399" s="87">
        <f t="shared" si="233"/>
        <v>189.655</v>
      </c>
      <c r="AA399" s="88">
        <f t="shared" si="234"/>
        <v>0.6078685897435897</v>
      </c>
      <c r="AB399" s="89">
        <f t="shared" si="235"/>
        <v>191.315</v>
      </c>
      <c r="AC399" s="88">
        <f t="shared" si="236"/>
        <v>0.61318910256410253</v>
      </c>
      <c r="AD399" s="104">
        <f t="shared" si="237"/>
        <v>2550.8666666666668</v>
      </c>
    </row>
    <row r="400" spans="1:30" x14ac:dyDescent="0.25">
      <c r="A400" s="2" t="s">
        <v>26</v>
      </c>
      <c r="B400" s="3">
        <v>14279</v>
      </c>
      <c r="C400" s="3">
        <v>476</v>
      </c>
      <c r="D400" s="3">
        <v>431</v>
      </c>
      <c r="E400" s="3">
        <v>27</v>
      </c>
      <c r="F400" s="38">
        <v>0.94</v>
      </c>
      <c r="G400" s="3">
        <v>536</v>
      </c>
      <c r="H400" s="3">
        <v>27</v>
      </c>
      <c r="I400" s="38">
        <v>0.95</v>
      </c>
      <c r="J400" s="3">
        <v>1068</v>
      </c>
      <c r="K400" s="3">
        <v>94</v>
      </c>
      <c r="L400" s="38">
        <v>0.91</v>
      </c>
      <c r="M400" s="60">
        <v>7.2789999999999999</v>
      </c>
      <c r="N400" s="60">
        <v>7.64</v>
      </c>
      <c r="O400" s="3">
        <v>1589.5709999999999</v>
      </c>
      <c r="P400" s="3">
        <v>1285.143</v>
      </c>
      <c r="Q400" s="59">
        <v>93.1</v>
      </c>
      <c r="R400" s="59">
        <v>54</v>
      </c>
      <c r="S400" s="59"/>
      <c r="T400" s="59">
        <v>9.8000000000000007</v>
      </c>
      <c r="U400" s="59">
        <v>6.4</v>
      </c>
      <c r="V400" s="59"/>
      <c r="W400" s="29">
        <v>24536</v>
      </c>
      <c r="X400" s="4">
        <f t="shared" si="231"/>
        <v>1.7183276139785699</v>
      </c>
      <c r="Y400" s="86">
        <f t="shared" si="232"/>
        <v>0.61025641025641031</v>
      </c>
      <c r="Z400" s="87">
        <f t="shared" si="233"/>
        <v>205.15600000000001</v>
      </c>
      <c r="AA400" s="88">
        <f t="shared" si="234"/>
        <v>0.6575512820512821</v>
      </c>
      <c r="AB400" s="89">
        <f t="shared" si="235"/>
        <v>255.136</v>
      </c>
      <c r="AC400" s="88">
        <f t="shared" si="236"/>
        <v>0.81774358974358974</v>
      </c>
      <c r="AD400" s="104">
        <f t="shared" si="237"/>
        <v>3401.8133333333335</v>
      </c>
    </row>
    <row r="401" spans="1:30" x14ac:dyDescent="0.25">
      <c r="A401" s="2" t="s">
        <v>27</v>
      </c>
      <c r="B401" s="3">
        <v>11579</v>
      </c>
      <c r="C401" s="3">
        <v>374</v>
      </c>
      <c r="D401" s="3">
        <v>373</v>
      </c>
      <c r="E401" s="3">
        <v>21</v>
      </c>
      <c r="F401" s="38">
        <v>0.94</v>
      </c>
      <c r="G401" s="3">
        <v>410</v>
      </c>
      <c r="H401" s="3">
        <v>30</v>
      </c>
      <c r="I401" s="38">
        <v>0.93</v>
      </c>
      <c r="J401" s="3">
        <v>935</v>
      </c>
      <c r="K401" s="3">
        <v>103</v>
      </c>
      <c r="L401" s="38">
        <v>0.89</v>
      </c>
      <c r="M401" s="46">
        <v>7.2060000000000004</v>
      </c>
      <c r="N401" s="46">
        <v>7.74</v>
      </c>
      <c r="O401" s="3">
        <v>1868</v>
      </c>
      <c r="P401" s="3">
        <v>1466.2</v>
      </c>
      <c r="Q401" s="59">
        <v>108.6</v>
      </c>
      <c r="R401" s="59">
        <v>72</v>
      </c>
      <c r="S401" s="59"/>
      <c r="T401" s="59">
        <v>12.4</v>
      </c>
      <c r="U401" s="59">
        <v>7.7</v>
      </c>
      <c r="V401" s="59"/>
      <c r="W401" s="29">
        <v>25743</v>
      </c>
      <c r="X401" s="4">
        <f t="shared" si="231"/>
        <v>2.2232489852318853</v>
      </c>
      <c r="Y401" s="86">
        <f t="shared" si="232"/>
        <v>0.4794871794871795</v>
      </c>
      <c r="Z401" s="87">
        <f t="shared" si="233"/>
        <v>139.50200000000001</v>
      </c>
      <c r="AA401" s="88">
        <f t="shared" si="234"/>
        <v>0.44712179487179488</v>
      </c>
      <c r="AB401" s="89">
        <f t="shared" si="235"/>
        <v>153.34</v>
      </c>
      <c r="AC401" s="88">
        <f t="shared" si="236"/>
        <v>0.49147435897435898</v>
      </c>
      <c r="AD401" s="104">
        <f t="shared" si="237"/>
        <v>2044.5333333333333</v>
      </c>
    </row>
    <row r="402" spans="1:30" x14ac:dyDescent="0.25">
      <c r="A402" s="2" t="s">
        <v>28</v>
      </c>
      <c r="B402" s="3">
        <v>12210</v>
      </c>
      <c r="C402" s="3">
        <v>394</v>
      </c>
      <c r="D402" s="3">
        <v>429</v>
      </c>
      <c r="E402" s="3">
        <v>23</v>
      </c>
      <c r="F402" s="38">
        <v>0.95</v>
      </c>
      <c r="G402" s="3">
        <v>396</v>
      </c>
      <c r="H402" s="3">
        <v>26</v>
      </c>
      <c r="I402" s="38">
        <v>0.93</v>
      </c>
      <c r="J402" s="3">
        <v>870</v>
      </c>
      <c r="K402" s="3">
        <v>94</v>
      </c>
      <c r="L402" s="38">
        <v>0.89</v>
      </c>
      <c r="M402" s="46">
        <v>7.03</v>
      </c>
      <c r="N402" s="46">
        <v>7.7489999999999997</v>
      </c>
      <c r="O402" s="3">
        <v>1649.857</v>
      </c>
      <c r="P402" s="3">
        <v>1607.4290000000001</v>
      </c>
      <c r="Q402" s="59">
        <v>93.2</v>
      </c>
      <c r="R402" s="59">
        <v>70.400000000000006</v>
      </c>
      <c r="S402" s="59"/>
      <c r="T402" s="59">
        <v>11</v>
      </c>
      <c r="U402" s="59">
        <v>6.8</v>
      </c>
      <c r="V402" s="59"/>
      <c r="W402" s="29">
        <v>26119</v>
      </c>
      <c r="X402" s="4">
        <f t="shared" si="231"/>
        <v>2.139148239148239</v>
      </c>
      <c r="Y402" s="86">
        <f t="shared" si="232"/>
        <v>0.50512820512820511</v>
      </c>
      <c r="Z402" s="87">
        <f t="shared" si="233"/>
        <v>169.02600000000001</v>
      </c>
      <c r="AA402" s="88">
        <f t="shared" si="234"/>
        <v>0.54175000000000006</v>
      </c>
      <c r="AB402" s="89">
        <f t="shared" si="235"/>
        <v>156.024</v>
      </c>
      <c r="AC402" s="88">
        <f t="shared" si="236"/>
        <v>0.50007692307692309</v>
      </c>
      <c r="AD402" s="104">
        <f t="shared" si="237"/>
        <v>2080.3200000000002</v>
      </c>
    </row>
    <row r="403" spans="1:30" x14ac:dyDescent="0.25">
      <c r="A403" s="2" t="s">
        <v>29</v>
      </c>
      <c r="B403" s="3">
        <v>14523</v>
      </c>
      <c r="C403" s="3">
        <v>484</v>
      </c>
      <c r="D403" s="3">
        <v>291</v>
      </c>
      <c r="E403" s="3">
        <v>38</v>
      </c>
      <c r="F403" s="38">
        <v>0.87</v>
      </c>
      <c r="G403" s="3">
        <v>419</v>
      </c>
      <c r="H403" s="3">
        <v>23</v>
      </c>
      <c r="I403" s="38">
        <v>0.94</v>
      </c>
      <c r="J403" s="3">
        <v>831</v>
      </c>
      <c r="K403" s="3">
        <v>86</v>
      </c>
      <c r="L403" s="38">
        <v>0.9</v>
      </c>
      <c r="M403" s="46">
        <v>7.7210000000000001</v>
      </c>
      <c r="N403" s="46">
        <v>7.8259999999999996</v>
      </c>
      <c r="O403" s="3">
        <v>1622.143</v>
      </c>
      <c r="P403" s="3">
        <v>1364.7139999999999</v>
      </c>
      <c r="Q403" s="59">
        <v>89.2</v>
      </c>
      <c r="R403" s="59">
        <v>65.8</v>
      </c>
      <c r="S403" s="59"/>
      <c r="T403" s="59">
        <v>10.199999999999999</v>
      </c>
      <c r="U403" s="59">
        <v>6.6</v>
      </c>
      <c r="V403" s="59"/>
      <c r="W403" s="29">
        <v>24979</v>
      </c>
      <c r="X403" s="4">
        <f t="shared" si="231"/>
        <v>1.7199614404737313</v>
      </c>
      <c r="Y403" s="86">
        <f t="shared" si="232"/>
        <v>0.62051282051282053</v>
      </c>
      <c r="Z403" s="87">
        <f t="shared" si="233"/>
        <v>140.84399999999999</v>
      </c>
      <c r="AA403" s="88">
        <f t="shared" si="234"/>
        <v>0.45142307692307693</v>
      </c>
      <c r="AB403" s="89">
        <f t="shared" si="235"/>
        <v>202.79599999999999</v>
      </c>
      <c r="AC403" s="88">
        <f t="shared" si="236"/>
        <v>0.64998717948717943</v>
      </c>
      <c r="AD403" s="104">
        <f t="shared" si="237"/>
        <v>2703.9466666666672</v>
      </c>
    </row>
    <row r="404" spans="1:30" x14ac:dyDescent="0.25">
      <c r="A404" s="2" t="s">
        <v>30</v>
      </c>
      <c r="B404" s="3">
        <v>15787</v>
      </c>
      <c r="C404" s="3">
        <v>509</v>
      </c>
      <c r="D404" s="3">
        <v>528</v>
      </c>
      <c r="E404" s="3">
        <v>20</v>
      </c>
      <c r="F404" s="38">
        <v>0.96</v>
      </c>
      <c r="G404" s="3">
        <v>483</v>
      </c>
      <c r="H404" s="3">
        <v>28</v>
      </c>
      <c r="I404" s="38">
        <v>0.94</v>
      </c>
      <c r="J404" s="3">
        <v>1065</v>
      </c>
      <c r="K404" s="3">
        <v>88</v>
      </c>
      <c r="L404" s="38">
        <v>0.92</v>
      </c>
      <c r="M404" s="46">
        <v>7.3</v>
      </c>
      <c r="N404" s="46">
        <v>7.75</v>
      </c>
      <c r="O404" s="3">
        <v>1658</v>
      </c>
      <c r="P404" s="3">
        <v>1437</v>
      </c>
      <c r="Q404" s="59">
        <v>86.5</v>
      </c>
      <c r="R404" s="59">
        <v>61.6</v>
      </c>
      <c r="S404" s="59"/>
      <c r="T404" s="59">
        <v>10.7</v>
      </c>
      <c r="U404" s="59">
        <v>6.4</v>
      </c>
      <c r="V404" s="59"/>
      <c r="W404" s="29">
        <v>25822</v>
      </c>
      <c r="X404" s="4">
        <f t="shared" si="231"/>
        <v>1.6356495851016659</v>
      </c>
      <c r="Y404" s="86">
        <f t="shared" si="232"/>
        <v>0.65256410256410258</v>
      </c>
      <c r="Z404" s="87">
        <f t="shared" si="233"/>
        <v>268.75200000000001</v>
      </c>
      <c r="AA404" s="88">
        <f t="shared" si="234"/>
        <v>0.86138461538461542</v>
      </c>
      <c r="AB404" s="89">
        <f t="shared" si="235"/>
        <v>245.84700000000001</v>
      </c>
      <c r="AC404" s="88">
        <f t="shared" si="236"/>
        <v>0.7879711538461539</v>
      </c>
      <c r="AD404" s="104">
        <f t="shared" si="237"/>
        <v>3277.9600000000005</v>
      </c>
    </row>
    <row r="405" spans="1:30" x14ac:dyDescent="0.25">
      <c r="A405" s="2" t="s">
        <v>31</v>
      </c>
      <c r="B405" s="3">
        <v>19885</v>
      </c>
      <c r="C405" s="3">
        <v>663</v>
      </c>
      <c r="D405" s="3">
        <v>560</v>
      </c>
      <c r="E405" s="3">
        <v>23</v>
      </c>
      <c r="F405" s="38">
        <v>0.95</v>
      </c>
      <c r="G405" s="3">
        <v>519</v>
      </c>
      <c r="H405" s="3">
        <v>45</v>
      </c>
      <c r="I405" s="38">
        <v>0.91</v>
      </c>
      <c r="J405" s="3">
        <v>1027</v>
      </c>
      <c r="K405" s="3">
        <v>139</v>
      </c>
      <c r="L405" s="38">
        <v>0.86</v>
      </c>
      <c r="M405" s="46">
        <v>7.149</v>
      </c>
      <c r="N405" s="4">
        <v>7.4889999999999999</v>
      </c>
      <c r="O405" s="66">
        <v>1519.7139999999999</v>
      </c>
      <c r="P405" s="3">
        <v>1393.2860000000001</v>
      </c>
      <c r="Q405" s="59">
        <v>82.7</v>
      </c>
      <c r="R405" s="59">
        <v>52.4</v>
      </c>
      <c r="S405" s="59"/>
      <c r="T405" s="59">
        <v>10.4</v>
      </c>
      <c r="U405" s="59">
        <v>6.1</v>
      </c>
      <c r="V405" s="59"/>
      <c r="W405" s="29">
        <v>23850</v>
      </c>
      <c r="X405" s="4">
        <f t="shared" si="231"/>
        <v>1.1993965300477747</v>
      </c>
      <c r="Y405" s="86">
        <f t="shared" si="232"/>
        <v>0.85</v>
      </c>
      <c r="Z405" s="87">
        <f t="shared" si="233"/>
        <v>371.28</v>
      </c>
      <c r="AA405" s="88">
        <f t="shared" si="234"/>
        <v>1.19</v>
      </c>
      <c r="AB405" s="89">
        <f t="shared" si="235"/>
        <v>344.09699999999998</v>
      </c>
      <c r="AC405" s="88">
        <f t="shared" si="236"/>
        <v>1.1028749999999998</v>
      </c>
      <c r="AD405" s="104">
        <f t="shared" si="237"/>
        <v>4587.96</v>
      </c>
    </row>
    <row r="406" spans="1:30" ht="13" thickBot="1" x14ac:dyDescent="0.3">
      <c r="A406" s="2" t="s">
        <v>32</v>
      </c>
      <c r="B406" s="3">
        <v>16792</v>
      </c>
      <c r="C406" s="3">
        <v>542</v>
      </c>
      <c r="D406" s="3">
        <v>632</v>
      </c>
      <c r="E406" s="3">
        <v>95</v>
      </c>
      <c r="F406" s="38">
        <v>0.85</v>
      </c>
      <c r="G406" s="3">
        <v>514</v>
      </c>
      <c r="H406" s="3">
        <v>52</v>
      </c>
      <c r="I406" s="38">
        <v>0.9</v>
      </c>
      <c r="J406" s="3">
        <v>1015</v>
      </c>
      <c r="K406" s="3">
        <v>172</v>
      </c>
      <c r="L406" s="38">
        <v>0.83</v>
      </c>
      <c r="M406" s="48">
        <v>7.1470000000000002</v>
      </c>
      <c r="N406" s="48">
        <v>7.3339999999999996</v>
      </c>
      <c r="O406" s="3">
        <v>2293</v>
      </c>
      <c r="P406" s="65">
        <v>1416.5709999999999</v>
      </c>
      <c r="Q406" s="61">
        <v>84.4</v>
      </c>
      <c r="R406" s="61">
        <v>54.1</v>
      </c>
      <c r="S406" s="61"/>
      <c r="T406" s="61">
        <v>15.3</v>
      </c>
      <c r="U406" s="61">
        <v>7.6</v>
      </c>
      <c r="V406" s="61"/>
      <c r="W406" s="29">
        <v>21893</v>
      </c>
      <c r="X406" s="4">
        <f t="shared" si="231"/>
        <v>1.3037756074321105</v>
      </c>
      <c r="Y406" s="86">
        <f t="shared" si="232"/>
        <v>0.69487179487179485</v>
      </c>
      <c r="Z406" s="87">
        <f t="shared" si="233"/>
        <v>342.54399999999998</v>
      </c>
      <c r="AA406" s="88">
        <f t="shared" si="234"/>
        <v>1.0978974358974358</v>
      </c>
      <c r="AB406" s="89">
        <f t="shared" si="235"/>
        <v>278.58800000000002</v>
      </c>
      <c r="AC406" s="88">
        <f t="shared" si="236"/>
        <v>0.89291025641025645</v>
      </c>
      <c r="AD406" s="104">
        <f t="shared" si="237"/>
        <v>3714.5066666666671</v>
      </c>
    </row>
    <row r="407" spans="1:30" ht="13" thickTop="1" x14ac:dyDescent="0.25">
      <c r="A407" s="5" t="s">
        <v>114</v>
      </c>
      <c r="B407" s="35">
        <f>SUM(B395:B406)</f>
        <v>190932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50"/>
      <c r="N407" s="50"/>
      <c r="O407" s="6"/>
      <c r="P407" s="6"/>
      <c r="Q407" s="51"/>
      <c r="R407" s="51"/>
      <c r="S407" s="51"/>
      <c r="T407" s="51"/>
      <c r="U407" s="51"/>
      <c r="V407" s="51"/>
      <c r="W407" s="36">
        <f>SUM(W395:W406)</f>
        <v>301466</v>
      </c>
      <c r="X407" s="28"/>
      <c r="Y407" s="90"/>
      <c r="Z407" s="91"/>
      <c r="AA407" s="92"/>
      <c r="AB407" s="93"/>
      <c r="AC407" s="92"/>
      <c r="AD407" s="101"/>
    </row>
    <row r="408" spans="1:30" ht="13" thickBot="1" x14ac:dyDescent="0.3">
      <c r="A408" s="7" t="s">
        <v>115</v>
      </c>
      <c r="B408" s="8">
        <f t="shared" ref="B408:U408" si="238">AVERAGE(B395:B406)</f>
        <v>15911</v>
      </c>
      <c r="C408" s="8">
        <f t="shared" si="238"/>
        <v>521.5</v>
      </c>
      <c r="D408" s="8">
        <f t="shared" si="238"/>
        <v>458</v>
      </c>
      <c r="E408" s="8">
        <f t="shared" si="238"/>
        <v>38.916666666666664</v>
      </c>
      <c r="F408" s="43">
        <f>AVERAGE(F395:F406)</f>
        <v>0.91333333333333322</v>
      </c>
      <c r="G408" s="8">
        <f>AVERAGE(G395:G406)</f>
        <v>451.08333333333331</v>
      </c>
      <c r="H408" s="8">
        <f>AVERAGE(H395:H406)</f>
        <v>33</v>
      </c>
      <c r="I408" s="43">
        <f>AVERAGE(I395:I406)</f>
        <v>0.92583333333333329</v>
      </c>
      <c r="J408" s="8">
        <f t="shared" si="238"/>
        <v>938.83333333333337</v>
      </c>
      <c r="K408" s="8">
        <f t="shared" si="238"/>
        <v>119.33333333333333</v>
      </c>
      <c r="L408" s="43">
        <f>AVERAGE(L395:L406)</f>
        <v>0.87250000000000005</v>
      </c>
      <c r="M408" s="52">
        <f t="shared" si="238"/>
        <v>7.3466666666666676</v>
      </c>
      <c r="N408" s="52">
        <f t="shared" si="238"/>
        <v>7.5895833333333336</v>
      </c>
      <c r="O408" s="8">
        <f t="shared" si="238"/>
        <v>1741.3407500000001</v>
      </c>
      <c r="P408" s="8">
        <f t="shared" si="238"/>
        <v>1306.6444166666668</v>
      </c>
      <c r="Q408" s="52">
        <f t="shared" si="238"/>
        <v>92.666666666666686</v>
      </c>
      <c r="R408" s="52">
        <f t="shared" si="238"/>
        <v>51.849999999999994</v>
      </c>
      <c r="S408" s="52"/>
      <c r="T408" s="52">
        <f t="shared" si="238"/>
        <v>11.675000000000002</v>
      </c>
      <c r="U408" s="52">
        <f t="shared" si="238"/>
        <v>6.4166666666666652</v>
      </c>
      <c r="V408" s="53"/>
      <c r="W408" s="27">
        <f>AVERAGE(W395:W406)</f>
        <v>25122.166666666668</v>
      </c>
      <c r="X408" s="23">
        <f>AVERAGE(X395:X406)</f>
        <v>1.6567341706322349</v>
      </c>
      <c r="Y408" s="94">
        <f t="shared" ref="Y408" si="239">C408/$C$2</f>
        <v>0.66858974358974355</v>
      </c>
      <c r="Z408" s="95">
        <f t="shared" ref="Z408" si="240">(C408*D408)/1000</f>
        <v>238.84700000000001</v>
      </c>
      <c r="AA408" s="96">
        <f t="shared" si="234"/>
        <v>0.76553525641025644</v>
      </c>
      <c r="AB408" s="97">
        <f t="shared" ref="AB408" si="241">(G408*C408)/1000</f>
        <v>235.23995833333331</v>
      </c>
      <c r="AC408" s="96">
        <f t="shared" si="236"/>
        <v>0.75397422542735038</v>
      </c>
      <c r="AD408" s="102">
        <f>AVERAGE(AD395:AD406)</f>
        <v>3128.1988888888886</v>
      </c>
    </row>
    <row r="409" spans="1:30" ht="13" thickTop="1" x14ac:dyDescent="0.25"/>
    <row r="410" spans="1:30" ht="13" thickBot="1" x14ac:dyDescent="0.3"/>
    <row r="411" spans="1:30" ht="13.5" thickTop="1" x14ac:dyDescent="0.3">
      <c r="A411" s="18" t="s">
        <v>5</v>
      </c>
      <c r="B411" s="19" t="s">
        <v>6</v>
      </c>
      <c r="C411" s="19" t="s">
        <v>6</v>
      </c>
      <c r="D411" s="19" t="s">
        <v>7</v>
      </c>
      <c r="E411" s="19" t="s">
        <v>8</v>
      </c>
      <c r="F411" s="30" t="s">
        <v>2</v>
      </c>
      <c r="G411" s="19" t="s">
        <v>9</v>
      </c>
      <c r="H411" s="19" t="s">
        <v>10</v>
      </c>
      <c r="I411" s="30" t="s">
        <v>3</v>
      </c>
      <c r="J411" s="19" t="s">
        <v>11</v>
      </c>
      <c r="K411" s="19" t="s">
        <v>12</v>
      </c>
      <c r="L411" s="30" t="s">
        <v>13</v>
      </c>
      <c r="M411" s="32" t="s">
        <v>46</v>
      </c>
      <c r="N411" s="32" t="s">
        <v>47</v>
      </c>
      <c r="O411" s="62" t="s">
        <v>48</v>
      </c>
      <c r="P411" s="62" t="s">
        <v>49</v>
      </c>
      <c r="Q411" s="41" t="s">
        <v>103</v>
      </c>
      <c r="R411" s="41" t="s">
        <v>104</v>
      </c>
      <c r="S411" s="41" t="s">
        <v>116</v>
      </c>
      <c r="T411" s="41" t="s">
        <v>105</v>
      </c>
      <c r="U411" s="41" t="s">
        <v>106</v>
      </c>
      <c r="V411" s="41" t="s">
        <v>117</v>
      </c>
      <c r="W411" s="24" t="s">
        <v>38</v>
      </c>
      <c r="X411" s="20" t="s">
        <v>14</v>
      </c>
      <c r="Y411" s="78" t="s">
        <v>50</v>
      </c>
      <c r="Z411" s="79" t="s">
        <v>51</v>
      </c>
      <c r="AA411" s="80" t="s">
        <v>52</v>
      </c>
      <c r="AB411" s="81" t="s">
        <v>50</v>
      </c>
      <c r="AC411" s="80" t="s">
        <v>50</v>
      </c>
      <c r="AD411" s="78" t="s">
        <v>131</v>
      </c>
    </row>
    <row r="412" spans="1:30" ht="13" thickBot="1" x14ac:dyDescent="0.3">
      <c r="A412" s="15" t="s">
        <v>118</v>
      </c>
      <c r="B412" s="16" t="s">
        <v>16</v>
      </c>
      <c r="C412" s="17" t="s">
        <v>17</v>
      </c>
      <c r="D412" s="16" t="s">
        <v>18</v>
      </c>
      <c r="E412" s="16" t="s">
        <v>18</v>
      </c>
      <c r="F412" s="31" t="s">
        <v>54</v>
      </c>
      <c r="G412" s="16" t="s">
        <v>18</v>
      </c>
      <c r="H412" s="16" t="s">
        <v>18</v>
      </c>
      <c r="I412" s="31" t="s">
        <v>54</v>
      </c>
      <c r="J412" s="16" t="s">
        <v>18</v>
      </c>
      <c r="K412" s="16" t="s">
        <v>18</v>
      </c>
      <c r="L412" s="31" t="s">
        <v>54</v>
      </c>
      <c r="M412" s="33"/>
      <c r="N412" s="33"/>
      <c r="O412" s="63"/>
      <c r="P412" s="63"/>
      <c r="Q412" s="42" t="s">
        <v>18</v>
      </c>
      <c r="R412" s="42" t="s">
        <v>18</v>
      </c>
      <c r="S412" s="42" t="s">
        <v>54</v>
      </c>
      <c r="T412" s="42" t="s">
        <v>18</v>
      </c>
      <c r="U412" s="42" t="s">
        <v>18</v>
      </c>
      <c r="V412" s="42" t="s">
        <v>54</v>
      </c>
      <c r="W412" s="25" t="s">
        <v>40</v>
      </c>
      <c r="X412" s="17" t="s">
        <v>20</v>
      </c>
      <c r="Y412" s="82" t="s">
        <v>6</v>
      </c>
      <c r="Z412" s="83" t="s">
        <v>55</v>
      </c>
      <c r="AA412" s="84" t="s">
        <v>56</v>
      </c>
      <c r="AB412" s="85" t="s">
        <v>57</v>
      </c>
      <c r="AC412" s="84" t="s">
        <v>58</v>
      </c>
      <c r="AD412" s="103" t="s">
        <v>132</v>
      </c>
    </row>
    <row r="413" spans="1:30" ht="13" thickTop="1" x14ac:dyDescent="0.25">
      <c r="A413" s="2" t="s">
        <v>21</v>
      </c>
      <c r="B413" s="3">
        <v>16833</v>
      </c>
      <c r="C413" s="3">
        <v>543</v>
      </c>
      <c r="D413" s="3">
        <v>411</v>
      </c>
      <c r="E413" s="3">
        <v>78</v>
      </c>
      <c r="F413" s="38">
        <v>0.81</v>
      </c>
      <c r="G413" s="3">
        <v>469</v>
      </c>
      <c r="H413" s="3">
        <v>45</v>
      </c>
      <c r="I413" s="38">
        <v>0.91</v>
      </c>
      <c r="J413" s="3">
        <v>1002</v>
      </c>
      <c r="K413" s="3">
        <v>167</v>
      </c>
      <c r="L413" s="38">
        <v>0.83</v>
      </c>
      <c r="M413" s="44">
        <v>7.81</v>
      </c>
      <c r="N413" s="44">
        <v>7.47</v>
      </c>
      <c r="O413" s="64">
        <v>1638</v>
      </c>
      <c r="P413" s="64">
        <v>1373</v>
      </c>
      <c r="Q413" s="58">
        <v>90.2</v>
      </c>
      <c r="R413" s="58">
        <v>57.7</v>
      </c>
      <c r="S413" s="58"/>
      <c r="T413" s="58">
        <v>9.3000000000000007</v>
      </c>
      <c r="U413" s="58">
        <v>6.8</v>
      </c>
      <c r="V413" s="58"/>
      <c r="W413" s="29">
        <v>28035</v>
      </c>
      <c r="X413" s="4">
        <f t="shared" ref="X413:X424" si="242">W413/B413</f>
        <v>1.6654785243272143</v>
      </c>
      <c r="Y413" s="86">
        <f>C413/$C$2</f>
        <v>0.69615384615384612</v>
      </c>
      <c r="Z413" s="87">
        <f>(C413*D413)/1000</f>
        <v>223.173</v>
      </c>
      <c r="AA413" s="88">
        <f>(Z413)/$E$3</f>
        <v>0.7152980769230769</v>
      </c>
      <c r="AB413" s="89">
        <f>(G413*C413)/1000</f>
        <v>254.667</v>
      </c>
      <c r="AC413" s="88">
        <f>(AB413)/$G$3</f>
        <v>0.81624038461538462</v>
      </c>
      <c r="AD413" s="104">
        <f>(0.8*C413*G413)/60</f>
        <v>3395.56</v>
      </c>
    </row>
    <row r="414" spans="1:30" x14ac:dyDescent="0.25">
      <c r="A414" s="2" t="s">
        <v>22</v>
      </c>
      <c r="B414" s="3">
        <v>13730</v>
      </c>
      <c r="C414" s="3">
        <v>490</v>
      </c>
      <c r="D414" s="3">
        <v>396</v>
      </c>
      <c r="E414" s="3">
        <v>45</v>
      </c>
      <c r="F414" s="38">
        <v>0.89</v>
      </c>
      <c r="G414" s="3">
        <v>441</v>
      </c>
      <c r="H414" s="3">
        <v>40</v>
      </c>
      <c r="I414" s="38">
        <v>0.91</v>
      </c>
      <c r="J414" s="3">
        <v>881</v>
      </c>
      <c r="K414" s="3">
        <v>147</v>
      </c>
      <c r="L414" s="38">
        <v>0.83</v>
      </c>
      <c r="M414" s="46">
        <v>7.5</v>
      </c>
      <c r="N414" s="46">
        <v>7.6</v>
      </c>
      <c r="O414" s="3">
        <v>1488</v>
      </c>
      <c r="P414" s="3">
        <v>1380</v>
      </c>
      <c r="Q414" s="59">
        <v>88.2</v>
      </c>
      <c r="R414" s="59">
        <v>62.5</v>
      </c>
      <c r="S414" s="59"/>
      <c r="T414" s="59">
        <v>9</v>
      </c>
      <c r="U414" s="59">
        <v>6</v>
      </c>
      <c r="V414" s="59"/>
      <c r="W414" s="29">
        <v>23616</v>
      </c>
      <c r="X414" s="4">
        <f t="shared" si="242"/>
        <v>1.7200291332847779</v>
      </c>
      <c r="Y414" s="86">
        <f t="shared" ref="Y414:Y424" si="243">C414/$C$2</f>
        <v>0.62820512820512819</v>
      </c>
      <c r="Z414" s="87">
        <f t="shared" ref="Z414:Z424" si="244">(C414*D414)/1000</f>
        <v>194.04</v>
      </c>
      <c r="AA414" s="88">
        <f t="shared" ref="AA414:AA426" si="245">(Z414)/$E$3</f>
        <v>0.62192307692307691</v>
      </c>
      <c r="AB414" s="89">
        <f t="shared" ref="AB414:AB424" si="246">(G414*C414)/1000</f>
        <v>216.09</v>
      </c>
      <c r="AC414" s="88">
        <f t="shared" ref="AC414:AC426" si="247">(AB414)/$G$3</f>
        <v>0.69259615384615381</v>
      </c>
      <c r="AD414" s="104">
        <f t="shared" ref="AD414:AD424" si="248">(0.8*C414*G414)/60</f>
        <v>2881.2</v>
      </c>
    </row>
    <row r="415" spans="1:30" x14ac:dyDescent="0.25">
      <c r="A415" s="2" t="s">
        <v>23</v>
      </c>
      <c r="B415" s="3">
        <v>14736</v>
      </c>
      <c r="C415" s="3">
        <v>475</v>
      </c>
      <c r="D415" s="3">
        <v>448</v>
      </c>
      <c r="E415" s="3">
        <v>34</v>
      </c>
      <c r="F415" s="38">
        <v>0.92</v>
      </c>
      <c r="G415" s="3">
        <v>510</v>
      </c>
      <c r="H415" s="3">
        <v>32</v>
      </c>
      <c r="I415" s="38">
        <v>0.94</v>
      </c>
      <c r="J415" s="3">
        <v>971</v>
      </c>
      <c r="K415" s="3">
        <v>131</v>
      </c>
      <c r="L415" s="38">
        <v>0.86</v>
      </c>
      <c r="M415" s="46">
        <v>7.51</v>
      </c>
      <c r="N415" s="46">
        <v>7.55</v>
      </c>
      <c r="O415" s="3">
        <v>1533</v>
      </c>
      <c r="P415" s="3">
        <v>1306</v>
      </c>
      <c r="Q415" s="59">
        <v>76.3</v>
      </c>
      <c r="R415" s="59">
        <v>44.8</v>
      </c>
      <c r="S415" s="59"/>
      <c r="T415" s="59">
        <v>10.1</v>
      </c>
      <c r="U415" s="59">
        <v>6.4</v>
      </c>
      <c r="V415" s="59"/>
      <c r="W415" s="29">
        <v>25899</v>
      </c>
      <c r="X415" s="4">
        <f t="shared" si="242"/>
        <v>1.7575325732899023</v>
      </c>
      <c r="Y415" s="86">
        <f t="shared" si="243"/>
        <v>0.60897435897435892</v>
      </c>
      <c r="Z415" s="87">
        <f t="shared" si="244"/>
        <v>212.8</v>
      </c>
      <c r="AA415" s="88">
        <f t="shared" si="245"/>
        <v>0.68205128205128207</v>
      </c>
      <c r="AB415" s="89">
        <f t="shared" si="246"/>
        <v>242.25</v>
      </c>
      <c r="AC415" s="88">
        <f t="shared" si="247"/>
        <v>0.77644230769230771</v>
      </c>
      <c r="AD415" s="104">
        <f t="shared" si="248"/>
        <v>3230</v>
      </c>
    </row>
    <row r="416" spans="1:30" x14ac:dyDescent="0.25">
      <c r="A416" s="2" t="s">
        <v>24</v>
      </c>
      <c r="B416" s="3">
        <v>15904</v>
      </c>
      <c r="C416" s="3">
        <v>530</v>
      </c>
      <c r="D416" s="3">
        <v>379</v>
      </c>
      <c r="E416" s="3">
        <v>38</v>
      </c>
      <c r="F416" s="38">
        <v>0.9</v>
      </c>
      <c r="G416" s="3">
        <v>414</v>
      </c>
      <c r="H416" s="3">
        <v>45</v>
      </c>
      <c r="I416" s="38">
        <v>0.89</v>
      </c>
      <c r="J416" s="3">
        <v>757</v>
      </c>
      <c r="K416" s="3">
        <v>155</v>
      </c>
      <c r="L416" s="38">
        <v>0.8</v>
      </c>
      <c r="M416" s="46">
        <v>7.67</v>
      </c>
      <c r="N416" s="46">
        <v>7.41</v>
      </c>
      <c r="O416" s="3">
        <v>2069</v>
      </c>
      <c r="P416" s="3">
        <v>1162</v>
      </c>
      <c r="Q416" s="59" t="s">
        <v>119</v>
      </c>
      <c r="R416" s="59" t="s">
        <v>120</v>
      </c>
      <c r="S416" s="59"/>
      <c r="T416" s="59" t="s">
        <v>121</v>
      </c>
      <c r="U416" s="59" t="s">
        <v>122</v>
      </c>
      <c r="V416" s="59"/>
      <c r="W416" s="29">
        <v>25047</v>
      </c>
      <c r="X416" s="4">
        <f t="shared" si="242"/>
        <v>1.5748868209255533</v>
      </c>
      <c r="Y416" s="86">
        <f t="shared" si="243"/>
        <v>0.67948717948717952</v>
      </c>
      <c r="Z416" s="87">
        <f t="shared" si="244"/>
        <v>200.87</v>
      </c>
      <c r="AA416" s="88">
        <f t="shared" si="245"/>
        <v>0.64381410256410254</v>
      </c>
      <c r="AB416" s="89">
        <f t="shared" si="246"/>
        <v>219.42</v>
      </c>
      <c r="AC416" s="88">
        <f t="shared" si="247"/>
        <v>0.70326923076923076</v>
      </c>
      <c r="AD416" s="104">
        <f t="shared" si="248"/>
        <v>2925.6</v>
      </c>
    </row>
    <row r="417" spans="1:30" x14ac:dyDescent="0.25">
      <c r="A417" s="2" t="s">
        <v>25</v>
      </c>
      <c r="B417" s="3">
        <v>15060</v>
      </c>
      <c r="C417" s="3">
        <v>486</v>
      </c>
      <c r="D417" s="3">
        <v>395</v>
      </c>
      <c r="E417" s="3">
        <v>27</v>
      </c>
      <c r="F417" s="38">
        <v>0.93</v>
      </c>
      <c r="G417" s="3">
        <v>445</v>
      </c>
      <c r="H417" s="3">
        <v>37</v>
      </c>
      <c r="I417" s="38">
        <v>0.92</v>
      </c>
      <c r="J417" s="3">
        <v>876</v>
      </c>
      <c r="K417" s="3">
        <v>120</v>
      </c>
      <c r="L417" s="38">
        <v>0.86</v>
      </c>
      <c r="M417" s="46">
        <v>7.65</v>
      </c>
      <c r="N417" s="46">
        <v>7.48</v>
      </c>
      <c r="O417" s="3">
        <v>1668</v>
      </c>
      <c r="P417" s="3">
        <v>1138</v>
      </c>
      <c r="Q417" s="59">
        <v>97.3</v>
      </c>
      <c r="R417" s="59">
        <v>24.1</v>
      </c>
      <c r="S417" s="59"/>
      <c r="T417" s="59">
        <v>11.2</v>
      </c>
      <c r="U417" s="59">
        <v>6.4</v>
      </c>
      <c r="V417" s="59"/>
      <c r="W417" s="29">
        <v>25986</v>
      </c>
      <c r="X417" s="4">
        <f t="shared" si="242"/>
        <v>1.7254980079681275</v>
      </c>
      <c r="Y417" s="86">
        <f t="shared" si="243"/>
        <v>0.62307692307692308</v>
      </c>
      <c r="Z417" s="87">
        <f t="shared" si="244"/>
        <v>191.97</v>
      </c>
      <c r="AA417" s="88">
        <f t="shared" si="245"/>
        <v>0.61528846153846151</v>
      </c>
      <c r="AB417" s="89">
        <f t="shared" si="246"/>
        <v>216.27</v>
      </c>
      <c r="AC417" s="88">
        <f t="shared" si="247"/>
        <v>0.69317307692307695</v>
      </c>
      <c r="AD417" s="104">
        <f t="shared" si="248"/>
        <v>2883.6</v>
      </c>
    </row>
    <row r="418" spans="1:30" x14ac:dyDescent="0.25">
      <c r="A418" s="2" t="s">
        <v>26</v>
      </c>
      <c r="B418" s="3">
        <v>14690</v>
      </c>
      <c r="C418" s="3">
        <v>490</v>
      </c>
      <c r="D418" s="3">
        <v>294</v>
      </c>
      <c r="E418" s="3">
        <v>16</v>
      </c>
      <c r="F418" s="38">
        <v>0.95</v>
      </c>
      <c r="G418" s="3">
        <v>423</v>
      </c>
      <c r="H418" s="3">
        <v>27</v>
      </c>
      <c r="I418" s="38">
        <v>0.94</v>
      </c>
      <c r="J418" s="3">
        <v>752</v>
      </c>
      <c r="K418" s="3">
        <v>104</v>
      </c>
      <c r="L418" s="38">
        <v>0.86</v>
      </c>
      <c r="M418" s="46">
        <v>7.32</v>
      </c>
      <c r="N418" s="46">
        <v>7.59</v>
      </c>
      <c r="O418" s="3">
        <v>1861</v>
      </c>
      <c r="P418" s="3">
        <v>1426</v>
      </c>
      <c r="Q418" s="59">
        <v>90.8</v>
      </c>
      <c r="R418" s="59">
        <v>61.7</v>
      </c>
      <c r="S418" s="59"/>
      <c r="T418" s="59">
        <v>9.6999999999999993</v>
      </c>
      <c r="U418" s="59">
        <v>7.1</v>
      </c>
      <c r="V418" s="59"/>
      <c r="W418" s="29">
        <v>25128</v>
      </c>
      <c r="X418" s="4">
        <f t="shared" si="242"/>
        <v>1.7105513955071476</v>
      </c>
      <c r="Y418" s="86">
        <f t="shared" si="243"/>
        <v>0.62820512820512819</v>
      </c>
      <c r="Z418" s="87">
        <f t="shared" si="244"/>
        <v>144.06</v>
      </c>
      <c r="AA418" s="88">
        <f t="shared" si="245"/>
        <v>0.46173076923076922</v>
      </c>
      <c r="AB418" s="89">
        <f t="shared" si="246"/>
        <v>207.27</v>
      </c>
      <c r="AC418" s="88">
        <f t="shared" si="247"/>
        <v>0.66432692307692309</v>
      </c>
      <c r="AD418" s="104">
        <f t="shared" si="248"/>
        <v>2763.6</v>
      </c>
    </row>
    <row r="419" spans="1:30" x14ac:dyDescent="0.25">
      <c r="A419" s="2" t="s">
        <v>27</v>
      </c>
      <c r="B419" s="3">
        <v>14252</v>
      </c>
      <c r="C419" s="3">
        <v>460</v>
      </c>
      <c r="D419" s="3">
        <v>333</v>
      </c>
      <c r="E419" s="3">
        <v>14</v>
      </c>
      <c r="F419" s="38">
        <v>0.96</v>
      </c>
      <c r="G419" s="3">
        <v>338</v>
      </c>
      <c r="H419" s="3">
        <v>25</v>
      </c>
      <c r="I419" s="38">
        <v>0.93</v>
      </c>
      <c r="J419" s="3">
        <v>680</v>
      </c>
      <c r="K419" s="3">
        <v>83</v>
      </c>
      <c r="L419" s="38">
        <v>0.88</v>
      </c>
      <c r="M419" s="46">
        <v>7.3360000000000003</v>
      </c>
      <c r="N419" s="46">
        <v>7.6879999999999997</v>
      </c>
      <c r="O419" s="3">
        <v>1598.8</v>
      </c>
      <c r="P419" s="3">
        <v>1468.8</v>
      </c>
      <c r="Q419" s="59">
        <v>94.6</v>
      </c>
      <c r="R419" s="59">
        <v>68.5</v>
      </c>
      <c r="S419" s="59"/>
      <c r="T419" s="59">
        <v>9.1</v>
      </c>
      <c r="U419" s="59">
        <v>7.1</v>
      </c>
      <c r="V419" s="59"/>
      <c r="W419" s="29">
        <v>25815</v>
      </c>
      <c r="X419" s="4">
        <f t="shared" si="242"/>
        <v>1.8113247263541958</v>
      </c>
      <c r="Y419" s="86">
        <f t="shared" si="243"/>
        <v>0.58974358974358976</v>
      </c>
      <c r="Z419" s="87">
        <f t="shared" si="244"/>
        <v>153.18</v>
      </c>
      <c r="AA419" s="88">
        <f t="shared" si="245"/>
        <v>0.4909615384615385</v>
      </c>
      <c r="AB419" s="89">
        <f t="shared" si="246"/>
        <v>155.47999999999999</v>
      </c>
      <c r="AC419" s="88">
        <f t="shared" si="247"/>
        <v>0.49833333333333329</v>
      </c>
      <c r="AD419" s="104">
        <f t="shared" si="248"/>
        <v>2073.0666666666666</v>
      </c>
    </row>
    <row r="420" spans="1:30" x14ac:dyDescent="0.25">
      <c r="A420" s="2" t="s">
        <v>28</v>
      </c>
      <c r="B420" s="3">
        <v>15334</v>
      </c>
      <c r="C420" s="3">
        <v>495</v>
      </c>
      <c r="D420" s="3">
        <v>278</v>
      </c>
      <c r="E420" s="3">
        <v>14</v>
      </c>
      <c r="F420" s="38">
        <v>0.95</v>
      </c>
      <c r="G420" s="3">
        <v>366</v>
      </c>
      <c r="H420" s="3">
        <v>25</v>
      </c>
      <c r="I420" s="38">
        <v>0.93</v>
      </c>
      <c r="J420" s="3">
        <v>747</v>
      </c>
      <c r="K420" s="3">
        <v>80</v>
      </c>
      <c r="L420" s="38">
        <v>0.89</v>
      </c>
      <c r="M420" s="46">
        <v>7.25</v>
      </c>
      <c r="N420" s="46">
        <v>7.67</v>
      </c>
      <c r="O420" s="3">
        <v>1627</v>
      </c>
      <c r="P420" s="3">
        <v>1423</v>
      </c>
      <c r="Q420" s="59">
        <v>90.6</v>
      </c>
      <c r="R420" s="59">
        <v>67.8</v>
      </c>
      <c r="S420" s="59"/>
      <c r="T420" s="59">
        <v>10.1</v>
      </c>
      <c r="U420" s="59">
        <v>6.6</v>
      </c>
      <c r="V420" s="59"/>
      <c r="W420" s="29">
        <v>26067</v>
      </c>
      <c r="X420" s="4">
        <f t="shared" si="242"/>
        <v>1.6999478283552889</v>
      </c>
      <c r="Y420" s="86">
        <f t="shared" si="243"/>
        <v>0.63461538461538458</v>
      </c>
      <c r="Z420" s="87">
        <f t="shared" si="244"/>
        <v>137.61000000000001</v>
      </c>
      <c r="AA420" s="88">
        <f t="shared" si="245"/>
        <v>0.44105769230769237</v>
      </c>
      <c r="AB420" s="89">
        <f t="shared" si="246"/>
        <v>181.17</v>
      </c>
      <c r="AC420" s="88">
        <f t="shared" si="247"/>
        <v>0.5806730769230769</v>
      </c>
      <c r="AD420" s="104">
        <f t="shared" si="248"/>
        <v>2415.6</v>
      </c>
    </row>
    <row r="421" spans="1:30" x14ac:dyDescent="0.25">
      <c r="A421" s="2" t="s">
        <v>29</v>
      </c>
      <c r="B421" s="3">
        <v>14815</v>
      </c>
      <c r="C421" s="3">
        <v>494</v>
      </c>
      <c r="D421" s="3">
        <v>318</v>
      </c>
      <c r="E421" s="3">
        <v>18</v>
      </c>
      <c r="F421" s="38">
        <v>0.94</v>
      </c>
      <c r="G421" s="3">
        <v>401</v>
      </c>
      <c r="H421" s="3">
        <v>23</v>
      </c>
      <c r="I421" s="38">
        <v>0.94</v>
      </c>
      <c r="J421" s="3">
        <v>781</v>
      </c>
      <c r="K421" s="3">
        <v>73</v>
      </c>
      <c r="L421" s="38">
        <v>0.91</v>
      </c>
      <c r="M421" s="46">
        <v>7.36</v>
      </c>
      <c r="N421" s="46">
        <v>7.59</v>
      </c>
      <c r="O421" s="3">
        <v>1544</v>
      </c>
      <c r="P421" s="3">
        <v>1187</v>
      </c>
      <c r="Q421" s="59">
        <v>90.5</v>
      </c>
      <c r="R421" s="59">
        <v>57.6</v>
      </c>
      <c r="S421" s="59"/>
      <c r="T421" s="59">
        <v>10.3</v>
      </c>
      <c r="U421" s="59">
        <v>5.9</v>
      </c>
      <c r="V421" s="59"/>
      <c r="W421" s="29">
        <v>25222</v>
      </c>
      <c r="X421" s="4">
        <f t="shared" si="242"/>
        <v>1.7024637192035099</v>
      </c>
      <c r="Y421" s="86">
        <f t="shared" si="243"/>
        <v>0.6333333333333333</v>
      </c>
      <c r="Z421" s="87">
        <f t="shared" si="244"/>
        <v>157.09200000000001</v>
      </c>
      <c r="AA421" s="88">
        <f t="shared" si="245"/>
        <v>0.50350000000000006</v>
      </c>
      <c r="AB421" s="89">
        <f t="shared" si="246"/>
        <v>198.09399999999999</v>
      </c>
      <c r="AC421" s="88">
        <f t="shared" si="247"/>
        <v>0.63491666666666668</v>
      </c>
      <c r="AD421" s="104">
        <f t="shared" si="248"/>
        <v>2641.2533333333336</v>
      </c>
    </row>
    <row r="422" spans="1:30" x14ac:dyDescent="0.25">
      <c r="A422" s="2" t="s">
        <v>30</v>
      </c>
      <c r="B422" s="3">
        <v>13974</v>
      </c>
      <c r="C422" s="3">
        <v>451</v>
      </c>
      <c r="D422" s="3">
        <v>286</v>
      </c>
      <c r="E422" s="3">
        <v>14</v>
      </c>
      <c r="F422" s="38">
        <v>0.95</v>
      </c>
      <c r="G422" s="3">
        <v>385</v>
      </c>
      <c r="H422" s="3">
        <v>22</v>
      </c>
      <c r="I422" s="38">
        <v>0.94</v>
      </c>
      <c r="J422" s="3">
        <v>820</v>
      </c>
      <c r="K422" s="3">
        <v>75</v>
      </c>
      <c r="L422" s="38">
        <v>0.91</v>
      </c>
      <c r="M422" s="46">
        <v>7.3630000000000004</v>
      </c>
      <c r="N422" s="46">
        <v>7.5949999999999998</v>
      </c>
      <c r="O422" s="3">
        <v>1509.25</v>
      </c>
      <c r="P422" s="3">
        <v>1430</v>
      </c>
      <c r="Q422" s="59">
        <v>88</v>
      </c>
      <c r="R422" s="59">
        <v>64.900000000000006</v>
      </c>
      <c r="S422" s="59"/>
      <c r="T422" s="59">
        <v>9.4</v>
      </c>
      <c r="U422" s="59">
        <v>6.3</v>
      </c>
      <c r="V422" s="59"/>
      <c r="W422" s="29">
        <v>26393</v>
      </c>
      <c r="X422" s="4">
        <f t="shared" si="242"/>
        <v>1.8887219121225132</v>
      </c>
      <c r="Y422" s="86">
        <f t="shared" si="243"/>
        <v>0.57820512820512826</v>
      </c>
      <c r="Z422" s="87">
        <f t="shared" si="244"/>
        <v>128.98599999999999</v>
      </c>
      <c r="AA422" s="88">
        <f t="shared" si="245"/>
        <v>0.41341666666666665</v>
      </c>
      <c r="AB422" s="89">
        <f t="shared" si="246"/>
        <v>173.63499999999999</v>
      </c>
      <c r="AC422" s="88">
        <f t="shared" si="247"/>
        <v>0.55652243589743589</v>
      </c>
      <c r="AD422" s="104">
        <f t="shared" si="248"/>
        <v>2315.1333333333332</v>
      </c>
    </row>
    <row r="423" spans="1:30" x14ac:dyDescent="0.25">
      <c r="A423" s="2" t="s">
        <v>31</v>
      </c>
      <c r="B423" s="3">
        <v>19255</v>
      </c>
      <c r="C423" s="3">
        <v>642</v>
      </c>
      <c r="D423" s="3">
        <v>385</v>
      </c>
      <c r="E423" s="3">
        <v>15</v>
      </c>
      <c r="F423" s="38">
        <v>0.96</v>
      </c>
      <c r="G423" s="3">
        <v>441</v>
      </c>
      <c r="H423" s="3">
        <v>32</v>
      </c>
      <c r="I423" s="38">
        <v>0.93</v>
      </c>
      <c r="J423" s="3">
        <v>826</v>
      </c>
      <c r="K423" s="3">
        <v>93</v>
      </c>
      <c r="L423" s="38">
        <v>0.89</v>
      </c>
      <c r="M423" s="46">
        <v>7.01</v>
      </c>
      <c r="N423" s="4">
        <v>7.2</v>
      </c>
      <c r="O423" s="66">
        <v>1836</v>
      </c>
      <c r="P423" s="3">
        <v>1222</v>
      </c>
      <c r="Q423" s="59">
        <v>91.7</v>
      </c>
      <c r="R423" s="59">
        <v>61.6</v>
      </c>
      <c r="S423" s="59"/>
      <c r="T423" s="59">
        <v>14.5</v>
      </c>
      <c r="U423" s="59">
        <v>6.3</v>
      </c>
      <c r="V423" s="59"/>
      <c r="W423" s="29">
        <v>25221</v>
      </c>
      <c r="X423" s="4">
        <f t="shared" si="242"/>
        <v>1.3098415995845234</v>
      </c>
      <c r="Y423" s="86">
        <f t="shared" si="243"/>
        <v>0.82307692307692304</v>
      </c>
      <c r="Z423" s="87">
        <f t="shared" si="244"/>
        <v>247.17</v>
      </c>
      <c r="AA423" s="88">
        <f t="shared" si="245"/>
        <v>0.79221153846153847</v>
      </c>
      <c r="AB423" s="89">
        <f t="shared" si="246"/>
        <v>283.12200000000001</v>
      </c>
      <c r="AC423" s="88">
        <f t="shared" si="247"/>
        <v>0.90744230769230771</v>
      </c>
      <c r="AD423" s="104">
        <f t="shared" si="248"/>
        <v>3774.96</v>
      </c>
    </row>
    <row r="424" spans="1:30" ht="13" thickBot="1" x14ac:dyDescent="0.3">
      <c r="A424" s="2" t="s">
        <v>32</v>
      </c>
      <c r="B424" s="3">
        <v>15348</v>
      </c>
      <c r="C424" s="3">
        <v>495</v>
      </c>
      <c r="D424" s="3">
        <v>458</v>
      </c>
      <c r="E424" s="3">
        <v>72</v>
      </c>
      <c r="F424" s="38">
        <v>0.84</v>
      </c>
      <c r="G424" s="3">
        <v>416</v>
      </c>
      <c r="H424" s="3">
        <v>17</v>
      </c>
      <c r="I424" s="38">
        <v>0.96</v>
      </c>
      <c r="J424" s="3">
        <v>830</v>
      </c>
      <c r="K424" s="3">
        <v>164</v>
      </c>
      <c r="L424" s="38">
        <v>0.8</v>
      </c>
      <c r="M424" s="48">
        <v>7.01</v>
      </c>
      <c r="N424" s="48">
        <v>7.2</v>
      </c>
      <c r="O424" s="3">
        <v>1836</v>
      </c>
      <c r="P424" s="65">
        <v>1222</v>
      </c>
      <c r="Q424" s="61">
        <v>100.3</v>
      </c>
      <c r="R424" s="61">
        <v>39.299999999999997</v>
      </c>
      <c r="S424" s="61"/>
      <c r="T424" s="61">
        <v>9.8000000000000007</v>
      </c>
      <c r="U424" s="61">
        <v>6.3</v>
      </c>
      <c r="V424" s="61"/>
      <c r="W424" s="29">
        <v>26212</v>
      </c>
      <c r="X424" s="4">
        <f t="shared" si="242"/>
        <v>1.7078446703153505</v>
      </c>
      <c r="Y424" s="86">
        <f t="shared" si="243"/>
        <v>0.63461538461538458</v>
      </c>
      <c r="Z424" s="87">
        <f t="shared" si="244"/>
        <v>226.71</v>
      </c>
      <c r="AA424" s="88">
        <f t="shared" si="245"/>
        <v>0.72663461538461538</v>
      </c>
      <c r="AB424" s="89">
        <f t="shared" si="246"/>
        <v>205.92</v>
      </c>
      <c r="AC424" s="88">
        <f t="shared" si="247"/>
        <v>0.65999999999999992</v>
      </c>
      <c r="AD424" s="104">
        <f t="shared" si="248"/>
        <v>2745.6</v>
      </c>
    </row>
    <row r="425" spans="1:30" ht="13" thickTop="1" x14ac:dyDescent="0.25">
      <c r="A425" s="5" t="s">
        <v>123</v>
      </c>
      <c r="B425" s="35">
        <f>SUM(B413:B424)</f>
        <v>183931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50"/>
      <c r="N425" s="50"/>
      <c r="O425" s="6"/>
      <c r="P425" s="6"/>
      <c r="Q425" s="51"/>
      <c r="R425" s="51"/>
      <c r="S425" s="51"/>
      <c r="T425" s="51"/>
      <c r="U425" s="51"/>
      <c r="V425" s="51"/>
      <c r="W425" s="36">
        <f>SUM(W413:W424)</f>
        <v>308641</v>
      </c>
      <c r="X425" s="28"/>
      <c r="Y425" s="90"/>
      <c r="Z425" s="91"/>
      <c r="AA425" s="92"/>
      <c r="AB425" s="93"/>
      <c r="AC425" s="92"/>
      <c r="AD425" s="101"/>
    </row>
    <row r="426" spans="1:30" ht="13" thickBot="1" x14ac:dyDescent="0.3">
      <c r="A426" s="7" t="s">
        <v>124</v>
      </c>
      <c r="B426" s="8">
        <f t="shared" ref="B426:U426" si="249">AVERAGE(B413:B424)</f>
        <v>15327.583333333334</v>
      </c>
      <c r="C426" s="8">
        <f t="shared" si="249"/>
        <v>504.25</v>
      </c>
      <c r="D426" s="8">
        <f t="shared" si="249"/>
        <v>365.08333333333331</v>
      </c>
      <c r="E426" s="8">
        <f t="shared" si="249"/>
        <v>32.083333333333336</v>
      </c>
      <c r="F426" s="43">
        <f>AVERAGE(F413:F424)</f>
        <v>0.91666666666666663</v>
      </c>
      <c r="G426" s="8">
        <f>AVERAGE(G413:G424)</f>
        <v>420.75</v>
      </c>
      <c r="H426" s="8">
        <f>AVERAGE(H413:H424)</f>
        <v>30.833333333333332</v>
      </c>
      <c r="I426" s="43">
        <f>AVERAGE(I413:I424)</f>
        <v>0.92833333333333312</v>
      </c>
      <c r="J426" s="8">
        <f t="shared" si="249"/>
        <v>826.91666666666663</v>
      </c>
      <c r="K426" s="8">
        <f t="shared" si="249"/>
        <v>116</v>
      </c>
      <c r="L426" s="43">
        <f>AVERAGE(L413:L424)</f>
        <v>0.86000000000000021</v>
      </c>
      <c r="M426" s="52">
        <f t="shared" si="249"/>
        <v>7.3990833333333343</v>
      </c>
      <c r="N426" s="52">
        <f t="shared" si="249"/>
        <v>7.503583333333335</v>
      </c>
      <c r="O426" s="8">
        <f t="shared" si="249"/>
        <v>1684.0041666666666</v>
      </c>
      <c r="P426" s="8">
        <f t="shared" si="249"/>
        <v>1311.4833333333333</v>
      </c>
      <c r="Q426" s="52">
        <f t="shared" si="249"/>
        <v>90.772727272727266</v>
      </c>
      <c r="R426" s="52">
        <f t="shared" si="249"/>
        <v>55.5</v>
      </c>
      <c r="S426" s="52"/>
      <c r="T426" s="52">
        <f t="shared" si="249"/>
        <v>10.227272727272727</v>
      </c>
      <c r="U426" s="52">
        <f t="shared" si="249"/>
        <v>6.4727272727272727</v>
      </c>
      <c r="V426" s="53"/>
      <c r="W426" s="27">
        <f>AVERAGE(W413:W424)</f>
        <v>25720.083333333332</v>
      </c>
      <c r="X426" s="23">
        <f>AVERAGE(X413:X424)</f>
        <v>1.6895100759365087</v>
      </c>
      <c r="Y426" s="94">
        <f t="shared" ref="Y426" si="250">C426/$C$2</f>
        <v>0.64647435897435901</v>
      </c>
      <c r="Z426" s="95">
        <f t="shared" ref="Z426" si="251">(C426*D426)/1000</f>
        <v>184.09327083333332</v>
      </c>
      <c r="AA426" s="96">
        <f t="shared" si="245"/>
        <v>0.59004253472222223</v>
      </c>
      <c r="AB426" s="97">
        <f t="shared" ref="AB426" si="252">(G426*C426)/1000</f>
        <v>212.16318749999999</v>
      </c>
      <c r="AC426" s="96">
        <f t="shared" si="247"/>
        <v>0.68001021634615377</v>
      </c>
      <c r="AD426" s="102">
        <f>AVERAGE(AD413:AD424)</f>
        <v>2837.0977777777775</v>
      </c>
    </row>
    <row r="427" spans="1:30" ht="13" thickTop="1" x14ac:dyDescent="0.25"/>
    <row r="428" spans="1:30" ht="13" thickBot="1" x14ac:dyDescent="0.3"/>
    <row r="429" spans="1:30" ht="13.5" thickTop="1" x14ac:dyDescent="0.3">
      <c r="A429" s="18" t="s">
        <v>5</v>
      </c>
      <c r="B429" s="19" t="s">
        <v>6</v>
      </c>
      <c r="C429" s="19" t="s">
        <v>6</v>
      </c>
      <c r="D429" s="19" t="s">
        <v>7</v>
      </c>
      <c r="E429" s="19" t="s">
        <v>8</v>
      </c>
      <c r="F429" s="30" t="s">
        <v>2</v>
      </c>
      <c r="G429" s="19" t="s">
        <v>9</v>
      </c>
      <c r="H429" s="19" t="s">
        <v>10</v>
      </c>
      <c r="I429" s="30" t="s">
        <v>3</v>
      </c>
      <c r="J429" s="19" t="s">
        <v>11</v>
      </c>
      <c r="K429" s="19" t="s">
        <v>12</v>
      </c>
      <c r="L429" s="30" t="s">
        <v>13</v>
      </c>
      <c r="M429" s="32" t="s">
        <v>46</v>
      </c>
      <c r="N429" s="32" t="s">
        <v>47</v>
      </c>
      <c r="O429" s="62" t="s">
        <v>48</v>
      </c>
      <c r="P429" s="62" t="s">
        <v>49</v>
      </c>
      <c r="Q429" s="41" t="s">
        <v>103</v>
      </c>
      <c r="R429" s="41" t="s">
        <v>104</v>
      </c>
      <c r="S429" s="41" t="s">
        <v>116</v>
      </c>
      <c r="T429" s="41" t="s">
        <v>105</v>
      </c>
      <c r="U429" s="41" t="s">
        <v>106</v>
      </c>
      <c r="V429" s="41" t="s">
        <v>117</v>
      </c>
      <c r="W429" s="24" t="s">
        <v>38</v>
      </c>
      <c r="X429" s="20" t="s">
        <v>14</v>
      </c>
      <c r="Y429" s="78" t="s">
        <v>50</v>
      </c>
      <c r="Z429" s="79" t="s">
        <v>51</v>
      </c>
      <c r="AA429" s="80" t="s">
        <v>52</v>
      </c>
      <c r="AB429" s="81" t="s">
        <v>50</v>
      </c>
      <c r="AC429" s="80" t="s">
        <v>50</v>
      </c>
      <c r="AD429" s="78" t="s">
        <v>131</v>
      </c>
    </row>
    <row r="430" spans="1:30" ht="13" thickBot="1" x14ac:dyDescent="0.3">
      <c r="A430" s="15" t="s">
        <v>125</v>
      </c>
      <c r="B430" s="16" t="s">
        <v>16</v>
      </c>
      <c r="C430" s="17" t="s">
        <v>17</v>
      </c>
      <c r="D430" s="16" t="s">
        <v>18</v>
      </c>
      <c r="E430" s="16" t="s">
        <v>18</v>
      </c>
      <c r="F430" s="31" t="s">
        <v>54</v>
      </c>
      <c r="G430" s="16" t="s">
        <v>18</v>
      </c>
      <c r="H430" s="16" t="s">
        <v>18</v>
      </c>
      <c r="I430" s="31" t="s">
        <v>54</v>
      </c>
      <c r="J430" s="16" t="s">
        <v>18</v>
      </c>
      <c r="K430" s="16" t="s">
        <v>18</v>
      </c>
      <c r="L430" s="31" t="s">
        <v>54</v>
      </c>
      <c r="M430" s="33"/>
      <c r="N430" s="33"/>
      <c r="O430" s="63"/>
      <c r="P430" s="63"/>
      <c r="Q430" s="42" t="s">
        <v>18</v>
      </c>
      <c r="R430" s="42" t="s">
        <v>18</v>
      </c>
      <c r="S430" s="42" t="s">
        <v>54</v>
      </c>
      <c r="T430" s="42" t="s">
        <v>18</v>
      </c>
      <c r="U430" s="42" t="s">
        <v>18</v>
      </c>
      <c r="V430" s="42" t="s">
        <v>54</v>
      </c>
      <c r="W430" s="25" t="s">
        <v>40</v>
      </c>
      <c r="X430" s="17" t="s">
        <v>20</v>
      </c>
      <c r="Y430" s="82" t="s">
        <v>6</v>
      </c>
      <c r="Z430" s="83" t="s">
        <v>55</v>
      </c>
      <c r="AA430" s="84" t="s">
        <v>56</v>
      </c>
      <c r="AB430" s="85" t="s">
        <v>57</v>
      </c>
      <c r="AC430" s="84" t="s">
        <v>58</v>
      </c>
      <c r="AD430" s="103" t="s">
        <v>132</v>
      </c>
    </row>
    <row r="431" spans="1:30" ht="13" thickTop="1" x14ac:dyDescent="0.25">
      <c r="A431" s="2" t="s">
        <v>21</v>
      </c>
      <c r="B431" s="3">
        <v>14407</v>
      </c>
      <c r="C431" s="3">
        <v>465</v>
      </c>
      <c r="D431" s="3">
        <v>442</v>
      </c>
      <c r="E431" s="3">
        <v>48</v>
      </c>
      <c r="F431" s="100">
        <v>89</v>
      </c>
      <c r="G431" s="3">
        <v>477</v>
      </c>
      <c r="H431" s="3">
        <v>33</v>
      </c>
      <c r="I431" s="100">
        <v>93</v>
      </c>
      <c r="J431" s="3">
        <v>1061</v>
      </c>
      <c r="K431" s="3">
        <v>173</v>
      </c>
      <c r="L431" s="100">
        <v>84</v>
      </c>
      <c r="M431" s="98">
        <v>7.07</v>
      </c>
      <c r="N431" s="98">
        <v>7.13</v>
      </c>
      <c r="O431" s="64">
        <v>1750</v>
      </c>
      <c r="P431" s="64">
        <v>1309</v>
      </c>
      <c r="Q431" s="58">
        <v>97.8</v>
      </c>
      <c r="R431" s="58">
        <v>38.200000000000003</v>
      </c>
      <c r="S431" s="58">
        <v>61</v>
      </c>
      <c r="T431" s="58">
        <v>15.5</v>
      </c>
      <c r="U431" s="58">
        <v>7.1</v>
      </c>
      <c r="V431" s="58">
        <v>54</v>
      </c>
      <c r="W431" s="29">
        <v>26923</v>
      </c>
      <c r="X431" s="4">
        <f t="shared" ref="X431:X442" si="253">W431/B431</f>
        <v>1.8687443603803706</v>
      </c>
      <c r="Y431" s="86">
        <f>C431/$C$2</f>
        <v>0.59615384615384615</v>
      </c>
      <c r="Z431" s="87">
        <f>(C431*D431)/1000</f>
        <v>205.53</v>
      </c>
      <c r="AA431" s="88">
        <f>(Z431)/$E$3</f>
        <v>0.65875000000000006</v>
      </c>
      <c r="AB431" s="89">
        <f>(G431*C431)/1000</f>
        <v>221.80500000000001</v>
      </c>
      <c r="AC431" s="88">
        <f>(AB431)/$G$3</f>
        <v>0.71091346153846158</v>
      </c>
      <c r="AD431" s="104">
        <f>(0.8*C431*G431)/60</f>
        <v>2957.4</v>
      </c>
    </row>
    <row r="432" spans="1:30" x14ac:dyDescent="0.25">
      <c r="A432" s="2" t="s">
        <v>22</v>
      </c>
      <c r="B432" s="3">
        <v>11767</v>
      </c>
      <c r="C432" s="3">
        <v>420</v>
      </c>
      <c r="D432" s="3">
        <v>385</v>
      </c>
      <c r="E432" s="3">
        <v>51</v>
      </c>
      <c r="F432" s="100">
        <v>87</v>
      </c>
      <c r="G432" s="3">
        <v>433</v>
      </c>
      <c r="H432" s="3">
        <v>45</v>
      </c>
      <c r="I432" s="100">
        <v>90</v>
      </c>
      <c r="J432" s="3">
        <v>952</v>
      </c>
      <c r="K432" s="3">
        <v>178</v>
      </c>
      <c r="L432" s="100">
        <v>81</v>
      </c>
      <c r="M432" s="4">
        <v>7.21</v>
      </c>
      <c r="N432" s="4">
        <v>7.09</v>
      </c>
      <c r="O432" s="3">
        <v>1583</v>
      </c>
      <c r="P432" s="3">
        <v>1202</v>
      </c>
      <c r="Q432" s="59">
        <v>110.4</v>
      </c>
      <c r="R432" s="59">
        <v>28.9</v>
      </c>
      <c r="S432" s="59">
        <v>74</v>
      </c>
      <c r="T432" s="59">
        <v>10.7</v>
      </c>
      <c r="U432" s="59">
        <v>7.3</v>
      </c>
      <c r="V432" s="59">
        <v>32</v>
      </c>
      <c r="W432" s="29">
        <v>23685</v>
      </c>
      <c r="X432" s="4">
        <f t="shared" si="253"/>
        <v>2.0128324976629557</v>
      </c>
      <c r="Y432" s="86">
        <f t="shared" ref="Y432:Y442" si="254">C432/$C$2</f>
        <v>0.53846153846153844</v>
      </c>
      <c r="Z432" s="87">
        <f t="shared" ref="Z432:Z442" si="255">(C432*D432)/1000</f>
        <v>161.69999999999999</v>
      </c>
      <c r="AA432" s="88">
        <f t="shared" ref="AA432:AA444" si="256">(Z432)/$E$3</f>
        <v>0.5182692307692307</v>
      </c>
      <c r="AB432" s="89">
        <f t="shared" ref="AB432:AB442" si="257">(G432*C432)/1000</f>
        <v>181.86</v>
      </c>
      <c r="AC432" s="88">
        <f t="shared" ref="AC432:AC444" si="258">(AB432)/$G$3</f>
        <v>0.58288461538461545</v>
      </c>
      <c r="AD432" s="104">
        <f t="shared" ref="AD432:AD442" si="259">(0.8*C432*G432)/60</f>
        <v>2424.8000000000002</v>
      </c>
    </row>
    <row r="433" spans="1:30" x14ac:dyDescent="0.25">
      <c r="A433" s="2" t="s">
        <v>23</v>
      </c>
      <c r="B433" s="3">
        <v>25282</v>
      </c>
      <c r="C433" s="3">
        <v>816</v>
      </c>
      <c r="D433" s="3">
        <v>262</v>
      </c>
      <c r="E433" s="3">
        <v>52</v>
      </c>
      <c r="F433" s="100">
        <v>80</v>
      </c>
      <c r="G433" s="3">
        <v>333</v>
      </c>
      <c r="H433" s="3">
        <v>37</v>
      </c>
      <c r="I433" s="100">
        <v>89</v>
      </c>
      <c r="J433" s="3">
        <v>603</v>
      </c>
      <c r="K433" s="3">
        <v>147</v>
      </c>
      <c r="L433" s="100">
        <v>76</v>
      </c>
      <c r="M433" s="4">
        <v>7.06</v>
      </c>
      <c r="N433" s="4">
        <v>6.86</v>
      </c>
      <c r="O433" s="3">
        <v>1103</v>
      </c>
      <c r="P433" s="3">
        <v>1015</v>
      </c>
      <c r="Q433" s="59">
        <v>68.599999999999994</v>
      </c>
      <c r="R433" s="59">
        <v>30.8</v>
      </c>
      <c r="S433" s="59">
        <v>55</v>
      </c>
      <c r="T433" s="59">
        <v>6.6</v>
      </c>
      <c r="U433" s="59">
        <v>5.7</v>
      </c>
      <c r="V433" s="59">
        <v>12</v>
      </c>
      <c r="W433" s="29">
        <v>26087</v>
      </c>
      <c r="X433" s="4">
        <f t="shared" si="253"/>
        <v>1.0318408353769479</v>
      </c>
      <c r="Y433" s="86">
        <f t="shared" si="254"/>
        <v>1.0461538461538462</v>
      </c>
      <c r="Z433" s="87">
        <f t="shared" si="255"/>
        <v>213.792</v>
      </c>
      <c r="AA433" s="88">
        <f t="shared" si="256"/>
        <v>0.6852307692307692</v>
      </c>
      <c r="AB433" s="89">
        <f t="shared" si="257"/>
        <v>271.72800000000001</v>
      </c>
      <c r="AC433" s="88">
        <f t="shared" si="258"/>
        <v>0.87092307692307691</v>
      </c>
      <c r="AD433" s="104">
        <f t="shared" si="259"/>
        <v>3623.0400000000004</v>
      </c>
    </row>
    <row r="434" spans="1:30" x14ac:dyDescent="0.25">
      <c r="A434" s="2" t="s">
        <v>24</v>
      </c>
      <c r="B434" s="3">
        <v>21202</v>
      </c>
      <c r="C434" s="3">
        <v>706.73299999999995</v>
      </c>
      <c r="D434" s="3">
        <v>313.16699999999997</v>
      </c>
      <c r="E434" s="3">
        <v>25</v>
      </c>
      <c r="F434" s="100">
        <v>92.016999999999996</v>
      </c>
      <c r="G434" s="3">
        <v>378.33300000000003</v>
      </c>
      <c r="H434" s="3">
        <v>20.167000000000002</v>
      </c>
      <c r="I434" s="100">
        <v>94.67</v>
      </c>
      <c r="J434" s="3">
        <v>651.33299999999997</v>
      </c>
      <c r="K434" s="3">
        <v>80.167000000000002</v>
      </c>
      <c r="L434" s="100">
        <v>87.691999999999993</v>
      </c>
      <c r="M434" s="4">
        <v>7.1669999999999998</v>
      </c>
      <c r="N434" s="4">
        <v>6.8120000000000003</v>
      </c>
      <c r="O434" s="3">
        <v>1360.1669999999999</v>
      </c>
      <c r="P434" s="3">
        <v>838.83299999999997</v>
      </c>
      <c r="Q434" s="59">
        <v>78.75</v>
      </c>
      <c r="R434" s="59">
        <v>41</v>
      </c>
      <c r="S434" s="59">
        <v>47.936999999999998</v>
      </c>
      <c r="T434" s="59">
        <v>8.6199999999999992</v>
      </c>
      <c r="U434" s="59">
        <v>5.0250000000000004</v>
      </c>
      <c r="V434" s="59">
        <v>41.704999999999998</v>
      </c>
      <c r="W434" s="29">
        <v>26310</v>
      </c>
      <c r="X434" s="4">
        <f t="shared" si="253"/>
        <v>1.2409206678615226</v>
      </c>
      <c r="Y434" s="86">
        <f t="shared" si="254"/>
        <v>0.9060679487179486</v>
      </c>
      <c r="Z434" s="87">
        <f t="shared" si="255"/>
        <v>221.32545341099996</v>
      </c>
      <c r="AA434" s="88">
        <f t="shared" si="256"/>
        <v>0.70937645324038445</v>
      </c>
      <c r="AB434" s="89">
        <f t="shared" si="257"/>
        <v>267.38041608899999</v>
      </c>
      <c r="AC434" s="88">
        <f t="shared" si="258"/>
        <v>0.85698851310576918</v>
      </c>
      <c r="AD434" s="104">
        <f t="shared" si="259"/>
        <v>3565.0722145200002</v>
      </c>
    </row>
    <row r="435" spans="1:30" x14ac:dyDescent="0.25">
      <c r="A435" s="2" t="s">
        <v>25</v>
      </c>
      <c r="B435" s="3">
        <v>17868</v>
      </c>
      <c r="C435" s="3">
        <v>576.38699999999994</v>
      </c>
      <c r="D435" s="3">
        <v>293.66699999999997</v>
      </c>
      <c r="E435" s="3">
        <v>15.888999999999999</v>
      </c>
      <c r="F435" s="100">
        <v>94.588999999999999</v>
      </c>
      <c r="G435" s="3">
        <v>385.55599999999998</v>
      </c>
      <c r="H435" s="3">
        <v>23.777999999999999</v>
      </c>
      <c r="I435" s="100">
        <v>93.832999999999998</v>
      </c>
      <c r="J435" s="3">
        <v>746.55600000000004</v>
      </c>
      <c r="K435" s="3">
        <v>78.667000000000002</v>
      </c>
      <c r="L435" s="100">
        <v>89.462999999999994</v>
      </c>
      <c r="M435" s="4">
        <v>6.7619999999999996</v>
      </c>
      <c r="N435" s="4">
        <v>6.9379999999999997</v>
      </c>
      <c r="O435" s="3">
        <v>1403.444</v>
      </c>
      <c r="P435" s="3">
        <v>1086.3330000000001</v>
      </c>
      <c r="Q435" s="59">
        <v>76.266999999999996</v>
      </c>
      <c r="R435" s="59">
        <v>39.956000000000003</v>
      </c>
      <c r="S435" s="59">
        <v>47.61</v>
      </c>
      <c r="T435" s="59">
        <v>9.6129999999999995</v>
      </c>
      <c r="U435" s="59">
        <v>6.6310000000000002</v>
      </c>
      <c r="V435" s="59">
        <v>31.02</v>
      </c>
      <c r="W435" s="29">
        <v>26945</v>
      </c>
      <c r="X435" s="4">
        <f t="shared" si="253"/>
        <v>1.5080031340944706</v>
      </c>
      <c r="Y435" s="86">
        <f t="shared" si="254"/>
        <v>0.73895769230769226</v>
      </c>
      <c r="Z435" s="87">
        <f t="shared" si="255"/>
        <v>169.26584112899997</v>
      </c>
      <c r="AA435" s="88">
        <f t="shared" si="256"/>
        <v>0.54251872156730763</v>
      </c>
      <c r="AB435" s="89">
        <f t="shared" si="257"/>
        <v>222.22946617199995</v>
      </c>
      <c r="AC435" s="88">
        <f t="shared" si="258"/>
        <v>0.7122739300384614</v>
      </c>
      <c r="AD435" s="104">
        <f t="shared" si="259"/>
        <v>2963.05954896</v>
      </c>
    </row>
    <row r="436" spans="1:30" x14ac:dyDescent="0.25">
      <c r="A436" s="2" t="s">
        <v>26</v>
      </c>
      <c r="B436" s="3">
        <v>11948</v>
      </c>
      <c r="C436" s="3">
        <v>398.267</v>
      </c>
      <c r="D436" s="3">
        <v>442.14299999999997</v>
      </c>
      <c r="E436" s="3">
        <v>21.286000000000001</v>
      </c>
      <c r="F436" s="100">
        <v>95.186000000000007</v>
      </c>
      <c r="G436" s="3">
        <v>445.714</v>
      </c>
      <c r="H436" s="3">
        <v>21.713999999999999</v>
      </c>
      <c r="I436" s="100">
        <v>95.128</v>
      </c>
      <c r="J436" s="3">
        <v>965.71400000000006</v>
      </c>
      <c r="K436" s="3">
        <v>90.429000000000002</v>
      </c>
      <c r="L436" s="100">
        <v>90.635999999999996</v>
      </c>
      <c r="M436" s="4">
        <v>6.7530000000000001</v>
      </c>
      <c r="N436" s="4">
        <v>7.2910000000000004</v>
      </c>
      <c r="O436" s="3">
        <v>1589.4290000000001</v>
      </c>
      <c r="P436" s="3">
        <v>1420.5709999999999</v>
      </c>
      <c r="Q436" s="59">
        <v>89</v>
      </c>
      <c r="R436" s="59">
        <v>63.628999999999998</v>
      </c>
      <c r="S436" s="59">
        <v>28.507000000000001</v>
      </c>
      <c r="T436" s="59">
        <v>10.686999999999999</v>
      </c>
      <c r="U436" s="59">
        <v>7.3710000000000004</v>
      </c>
      <c r="V436" s="59">
        <v>31.027999999999999</v>
      </c>
      <c r="W436" s="29">
        <v>25327</v>
      </c>
      <c r="X436" s="4">
        <f t="shared" si="253"/>
        <v>2.1197689989956476</v>
      </c>
      <c r="Y436" s="86">
        <f t="shared" si="254"/>
        <v>0.51059871794871792</v>
      </c>
      <c r="Z436" s="87">
        <f t="shared" si="255"/>
        <v>176.090966181</v>
      </c>
      <c r="AA436" s="88">
        <f t="shared" si="256"/>
        <v>0.56439412237499997</v>
      </c>
      <c r="AB436" s="89">
        <f t="shared" si="257"/>
        <v>177.513177638</v>
      </c>
      <c r="AC436" s="88">
        <f t="shared" si="258"/>
        <v>0.5689524924294872</v>
      </c>
      <c r="AD436" s="104">
        <f t="shared" si="259"/>
        <v>2366.8423685066668</v>
      </c>
    </row>
    <row r="437" spans="1:30" x14ac:dyDescent="0.25">
      <c r="A437" s="2" t="s">
        <v>27</v>
      </c>
      <c r="B437" s="3">
        <v>13137</v>
      </c>
      <c r="C437" s="3">
        <v>423.774</v>
      </c>
      <c r="D437" s="3">
        <v>342.16699999999997</v>
      </c>
      <c r="E437" s="3">
        <v>25</v>
      </c>
      <c r="F437" s="100">
        <v>92.694000000000003</v>
      </c>
      <c r="G437" s="3">
        <v>365</v>
      </c>
      <c r="H437" s="3">
        <v>17.332999999999998</v>
      </c>
      <c r="I437" s="100">
        <v>95.251000000000005</v>
      </c>
      <c r="J437" s="3">
        <v>732.33299999999997</v>
      </c>
      <c r="K437" s="3">
        <v>88.332999999999998</v>
      </c>
      <c r="L437" s="100">
        <v>87.938000000000002</v>
      </c>
      <c r="M437" s="4">
        <v>6.7370000000000001</v>
      </c>
      <c r="N437" s="4">
        <v>7.2430000000000003</v>
      </c>
      <c r="O437" s="3">
        <v>1425.5</v>
      </c>
      <c r="P437" s="3">
        <v>1315.8330000000001</v>
      </c>
      <c r="Q437" s="59">
        <v>88.183000000000007</v>
      </c>
      <c r="R437" s="59">
        <v>69.216999999999999</v>
      </c>
      <c r="S437" s="59">
        <v>21.507999999999999</v>
      </c>
      <c r="T437" s="59">
        <v>11.595000000000001</v>
      </c>
      <c r="U437" s="59">
        <v>7.3250000000000002</v>
      </c>
      <c r="V437" s="59">
        <v>36.826000000000001</v>
      </c>
      <c r="W437" s="29">
        <v>26167</v>
      </c>
      <c r="X437" s="4">
        <f t="shared" si="253"/>
        <v>1.9918550658445611</v>
      </c>
      <c r="Y437" s="86">
        <f t="shared" si="254"/>
        <v>0.54330000000000001</v>
      </c>
      <c r="Z437" s="87">
        <f t="shared" si="255"/>
        <v>145.00147825799999</v>
      </c>
      <c r="AA437" s="88">
        <f t="shared" si="256"/>
        <v>0.46474832774999997</v>
      </c>
      <c r="AB437" s="89">
        <f t="shared" si="257"/>
        <v>154.67751000000001</v>
      </c>
      <c r="AC437" s="88">
        <f t="shared" si="258"/>
        <v>0.49576125000000004</v>
      </c>
      <c r="AD437" s="104">
        <f t="shared" si="259"/>
        <v>2062.3668000000002</v>
      </c>
    </row>
    <row r="438" spans="1:30" x14ac:dyDescent="0.25">
      <c r="A438" s="2" t="s">
        <v>28</v>
      </c>
      <c r="B438" s="3">
        <v>14010</v>
      </c>
      <c r="C438" s="3">
        <v>451.935</v>
      </c>
      <c r="D438" s="3">
        <v>226.9</v>
      </c>
      <c r="E438" s="3">
        <v>18.7</v>
      </c>
      <c r="F438" s="100">
        <v>91.757999999999996</v>
      </c>
      <c r="G438" s="3">
        <v>325</v>
      </c>
      <c r="H438" s="3">
        <v>20.3</v>
      </c>
      <c r="I438" s="100">
        <v>93.754000000000005</v>
      </c>
      <c r="J438" s="3">
        <v>617.5</v>
      </c>
      <c r="K438" s="3">
        <v>85.6</v>
      </c>
      <c r="L438" s="100">
        <v>86.138000000000005</v>
      </c>
      <c r="M438" s="4">
        <v>6.9610000000000003</v>
      </c>
      <c r="N438" s="4">
        <v>7.3630000000000004</v>
      </c>
      <c r="O438" s="3">
        <v>1599.7</v>
      </c>
      <c r="P438" s="3">
        <v>1506.2</v>
      </c>
      <c r="Q438" s="59">
        <v>88.93</v>
      </c>
      <c r="R438" s="59">
        <v>74.22</v>
      </c>
      <c r="S438" s="59">
        <v>16.541</v>
      </c>
      <c r="T438" s="59">
        <v>9.59</v>
      </c>
      <c r="U438" s="59">
        <v>7.2939999999999996</v>
      </c>
      <c r="V438" s="59">
        <v>23.942</v>
      </c>
      <c r="W438" s="29">
        <v>26506</v>
      </c>
      <c r="X438" s="4">
        <f t="shared" si="253"/>
        <v>1.8919343326195575</v>
      </c>
      <c r="Y438" s="86">
        <f t="shared" si="254"/>
        <v>0.5794038461538461</v>
      </c>
      <c r="Z438" s="87">
        <f t="shared" si="255"/>
        <v>102.54405149999999</v>
      </c>
      <c r="AA438" s="88">
        <f t="shared" si="256"/>
        <v>0.32866683173076922</v>
      </c>
      <c r="AB438" s="89">
        <f t="shared" si="257"/>
        <v>146.87887499999999</v>
      </c>
      <c r="AC438" s="88">
        <f t="shared" si="258"/>
        <v>0.47076562499999997</v>
      </c>
      <c r="AD438" s="104">
        <f t="shared" si="259"/>
        <v>1958.385</v>
      </c>
    </row>
    <row r="439" spans="1:30" x14ac:dyDescent="0.25">
      <c r="A439" s="2" t="s">
        <v>29</v>
      </c>
      <c r="B439" s="3">
        <v>13797</v>
      </c>
      <c r="C439" s="3">
        <v>459.9</v>
      </c>
      <c r="D439" s="3">
        <v>248.25</v>
      </c>
      <c r="E439" s="3">
        <v>12.625</v>
      </c>
      <c r="F439" s="100">
        <v>94.914000000000001</v>
      </c>
      <c r="G439" s="3">
        <v>386.25</v>
      </c>
      <c r="H439" s="3">
        <v>19.625</v>
      </c>
      <c r="I439" s="100">
        <v>94.918999999999997</v>
      </c>
      <c r="J439" s="3">
        <v>700</v>
      </c>
      <c r="K439" s="3">
        <v>75.375</v>
      </c>
      <c r="L439" s="100">
        <v>89.231999999999999</v>
      </c>
      <c r="M439" s="4">
        <v>7.1909999999999998</v>
      </c>
      <c r="N439" s="4">
        <v>7.3630000000000004</v>
      </c>
      <c r="O439" s="3">
        <v>1467.25</v>
      </c>
      <c r="P439" s="3">
        <v>1356.875</v>
      </c>
      <c r="Q439" s="59">
        <v>95.174999999999997</v>
      </c>
      <c r="R439" s="59">
        <v>62.725000000000001</v>
      </c>
      <c r="S439" s="59">
        <v>34.094999999999999</v>
      </c>
      <c r="T439" s="59">
        <v>9.5359999999999996</v>
      </c>
      <c r="U439" s="59">
        <v>6.6740000000000004</v>
      </c>
      <c r="V439" s="59">
        <v>30.013000000000002</v>
      </c>
      <c r="W439" s="29">
        <v>25819</v>
      </c>
      <c r="X439" s="4">
        <f t="shared" si="253"/>
        <v>1.8713488439515837</v>
      </c>
      <c r="Y439" s="86">
        <f t="shared" si="254"/>
        <v>0.58961538461538454</v>
      </c>
      <c r="Z439" s="87">
        <f t="shared" si="255"/>
        <v>114.17017499999999</v>
      </c>
      <c r="AA439" s="88">
        <f t="shared" si="256"/>
        <v>0.36593004807692303</v>
      </c>
      <c r="AB439" s="89">
        <f t="shared" si="257"/>
        <v>177.63637499999999</v>
      </c>
      <c r="AC439" s="88">
        <f t="shared" si="258"/>
        <v>0.56934735576923068</v>
      </c>
      <c r="AD439" s="104">
        <f t="shared" si="259"/>
        <v>2368.4850000000001</v>
      </c>
    </row>
    <row r="440" spans="1:30" x14ac:dyDescent="0.25">
      <c r="A440" s="2" t="s">
        <v>30</v>
      </c>
      <c r="B440" s="3">
        <v>14956</v>
      </c>
      <c r="C440" s="3">
        <v>482.452</v>
      </c>
      <c r="D440" s="3">
        <v>348.44400000000002</v>
      </c>
      <c r="E440" s="3">
        <v>12.555999999999999</v>
      </c>
      <c r="F440" s="100">
        <v>96.397000000000006</v>
      </c>
      <c r="G440" s="3">
        <v>398.75</v>
      </c>
      <c r="H440" s="3">
        <v>18.125</v>
      </c>
      <c r="I440" s="100">
        <v>95.454999999999998</v>
      </c>
      <c r="J440" s="3">
        <v>673.22199999999998</v>
      </c>
      <c r="K440" s="3">
        <v>84</v>
      </c>
      <c r="L440" s="100">
        <v>87.522999999999996</v>
      </c>
      <c r="M440" s="4">
        <v>6.9980000000000002</v>
      </c>
      <c r="N440" s="4">
        <v>7.3179999999999996</v>
      </c>
      <c r="O440" s="3">
        <v>1978.6669999999999</v>
      </c>
      <c r="P440" s="3">
        <v>1364.6669999999999</v>
      </c>
      <c r="Q440" s="59">
        <v>78.456000000000003</v>
      </c>
      <c r="R440" s="59">
        <v>66.944000000000003</v>
      </c>
      <c r="S440" s="59">
        <v>14.673</v>
      </c>
      <c r="T440" s="59">
        <v>9.0939999999999994</v>
      </c>
      <c r="U440" s="59">
        <v>6.4539999999999997</v>
      </c>
      <c r="V440" s="59">
        <v>29.03</v>
      </c>
      <c r="W440" s="29">
        <v>27393</v>
      </c>
      <c r="X440" s="4">
        <f t="shared" si="253"/>
        <v>1.8315726129981278</v>
      </c>
      <c r="Y440" s="86">
        <f t="shared" si="254"/>
        <v>0.61852820512820517</v>
      </c>
      <c r="Z440" s="87">
        <f t="shared" si="255"/>
        <v>168.10750468800001</v>
      </c>
      <c r="AA440" s="88">
        <f t="shared" si="256"/>
        <v>0.53880610476923074</v>
      </c>
      <c r="AB440" s="89">
        <f t="shared" si="257"/>
        <v>192.37773499999997</v>
      </c>
      <c r="AC440" s="88">
        <f t="shared" si="258"/>
        <v>0.61659530448717936</v>
      </c>
      <c r="AD440" s="104">
        <f t="shared" si="259"/>
        <v>2565.0364666666669</v>
      </c>
    </row>
    <row r="441" spans="1:30" x14ac:dyDescent="0.25">
      <c r="A441" s="2" t="s">
        <v>31</v>
      </c>
      <c r="B441" s="3">
        <v>15363</v>
      </c>
      <c r="C441" s="3">
        <v>512.1</v>
      </c>
      <c r="D441" s="3">
        <v>439.11099999999999</v>
      </c>
      <c r="E441" s="3">
        <v>14.333</v>
      </c>
      <c r="F441" s="100">
        <v>96.736000000000004</v>
      </c>
      <c r="G441" s="3">
        <v>494.44400000000002</v>
      </c>
      <c r="H441" s="3">
        <v>28.888999999999999</v>
      </c>
      <c r="I441" s="100">
        <v>94.156999999999996</v>
      </c>
      <c r="J441" s="3">
        <v>1011.444</v>
      </c>
      <c r="K441" s="3">
        <v>102</v>
      </c>
      <c r="L441" s="100">
        <v>89.915000000000006</v>
      </c>
      <c r="M441" s="4">
        <v>6.7519999999999998</v>
      </c>
      <c r="N441" s="4">
        <v>7.3129999999999997</v>
      </c>
      <c r="O441" s="66">
        <v>1580.3330000000001</v>
      </c>
      <c r="P441" s="3">
        <v>1369.3330000000001</v>
      </c>
      <c r="Q441" s="59">
        <v>77.543999999999997</v>
      </c>
      <c r="R441" s="59">
        <v>58.933</v>
      </c>
      <c r="S441" s="59">
        <v>24.001000000000001</v>
      </c>
      <c r="T441" s="59">
        <v>13.561999999999999</v>
      </c>
      <c r="U441" s="59">
        <v>6.5039999999999996</v>
      </c>
      <c r="V441" s="59">
        <v>52.042000000000002</v>
      </c>
      <c r="W441" s="29">
        <v>26631</v>
      </c>
      <c r="X441" s="4">
        <f t="shared" si="253"/>
        <v>1.7334504979496193</v>
      </c>
      <c r="Y441" s="86">
        <f t="shared" si="254"/>
        <v>0.65653846153846152</v>
      </c>
      <c r="Z441" s="87">
        <f t="shared" si="255"/>
        <v>224.86874309999999</v>
      </c>
      <c r="AA441" s="88">
        <f t="shared" si="256"/>
        <v>0.72073315096153845</v>
      </c>
      <c r="AB441" s="89">
        <f t="shared" si="257"/>
        <v>253.20477240000002</v>
      </c>
      <c r="AC441" s="88">
        <f t="shared" si="258"/>
        <v>0.81155375769230775</v>
      </c>
      <c r="AD441" s="104">
        <f t="shared" si="259"/>
        <v>3376.0636320000003</v>
      </c>
    </row>
    <row r="442" spans="1:30" ht="13" thickBot="1" x14ac:dyDescent="0.3">
      <c r="A442" s="2" t="s">
        <v>32</v>
      </c>
      <c r="B442" s="3">
        <v>15741</v>
      </c>
      <c r="C442" s="3">
        <v>507.774</v>
      </c>
      <c r="D442" s="3">
        <v>375.286</v>
      </c>
      <c r="E442" s="3">
        <v>16.428999999999998</v>
      </c>
      <c r="F442" s="100">
        <v>95.622</v>
      </c>
      <c r="G442" s="3">
        <v>444.286</v>
      </c>
      <c r="H442" s="3">
        <v>27.571000000000002</v>
      </c>
      <c r="I442" s="100">
        <v>93.793999999999997</v>
      </c>
      <c r="J442" s="3">
        <v>839.71400000000006</v>
      </c>
      <c r="K442" s="3">
        <v>101.143</v>
      </c>
      <c r="L442" s="100">
        <v>87.954999999999998</v>
      </c>
      <c r="M442" s="99">
        <v>7.4340000000000002</v>
      </c>
      <c r="N442" s="99">
        <v>7.2370000000000001</v>
      </c>
      <c r="O442" s="3">
        <v>1502</v>
      </c>
      <c r="P442" s="65">
        <v>1350.4290000000001</v>
      </c>
      <c r="Q442" s="61">
        <v>94.242999999999995</v>
      </c>
      <c r="R442" s="61">
        <v>61.286000000000001</v>
      </c>
      <c r="S442" s="61">
        <v>34.97</v>
      </c>
      <c r="T442" s="61">
        <v>10.613</v>
      </c>
      <c r="U442" s="61">
        <v>6.0670000000000002</v>
      </c>
      <c r="V442" s="61">
        <v>42.834000000000003</v>
      </c>
      <c r="W442" s="29">
        <v>27351</v>
      </c>
      <c r="X442" s="4">
        <f t="shared" si="253"/>
        <v>1.7375643224699828</v>
      </c>
      <c r="Y442" s="86">
        <f t="shared" si="254"/>
        <v>0.65099230769230765</v>
      </c>
      <c r="Z442" s="87">
        <f t="shared" si="255"/>
        <v>190.56047336400002</v>
      </c>
      <c r="AA442" s="88">
        <f t="shared" si="256"/>
        <v>0.61077074796153852</v>
      </c>
      <c r="AB442" s="89">
        <f t="shared" si="257"/>
        <v>225.59687936399999</v>
      </c>
      <c r="AC442" s="88">
        <f t="shared" si="258"/>
        <v>0.72306692103846149</v>
      </c>
      <c r="AD442" s="104">
        <f t="shared" si="259"/>
        <v>3007.9583915200001</v>
      </c>
    </row>
    <row r="443" spans="1:30" ht="13" thickTop="1" x14ac:dyDescent="0.25">
      <c r="A443" s="5" t="s">
        <v>126</v>
      </c>
      <c r="B443" s="35">
        <f>SUM(B431:B442)</f>
        <v>189478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50"/>
      <c r="N443" s="50"/>
      <c r="O443" s="6"/>
      <c r="P443" s="6"/>
      <c r="Q443" s="51"/>
      <c r="R443" s="51"/>
      <c r="S443" s="51"/>
      <c r="T443" s="51"/>
      <c r="U443" s="51"/>
      <c r="V443" s="51"/>
      <c r="W443" s="36">
        <f>SUM(W431:W442)</f>
        <v>315144</v>
      </c>
      <c r="X443" s="28"/>
      <c r="Y443" s="90"/>
      <c r="Z443" s="91"/>
      <c r="AA443" s="92"/>
      <c r="AB443" s="93"/>
      <c r="AC443" s="92"/>
      <c r="AD443" s="101"/>
    </row>
    <row r="444" spans="1:30" ht="13" thickBot="1" x14ac:dyDescent="0.3">
      <c r="A444" s="7" t="s">
        <v>127</v>
      </c>
      <c r="B444" s="8">
        <f t="shared" ref="B444:U444" si="260">AVERAGE(B431:B442)</f>
        <v>15789.833333333334</v>
      </c>
      <c r="C444" s="8">
        <f t="shared" si="260"/>
        <v>518.36016666666671</v>
      </c>
      <c r="D444" s="8">
        <f t="shared" si="260"/>
        <v>343.17791666666659</v>
      </c>
      <c r="E444" s="8">
        <f t="shared" si="260"/>
        <v>26.068166666666666</v>
      </c>
      <c r="F444" s="43">
        <f>AVERAGE(F431:F442)</f>
        <v>92.159416666666672</v>
      </c>
      <c r="G444" s="8">
        <f>AVERAGE(G431:G442)</f>
        <v>405.52775000000003</v>
      </c>
      <c r="H444" s="8">
        <f>AVERAGE(H431:H442)</f>
        <v>26.04183333333334</v>
      </c>
      <c r="I444" s="43">
        <f>AVERAGE(I431:I442)</f>
        <v>93.580083333333349</v>
      </c>
      <c r="J444" s="8">
        <f t="shared" si="260"/>
        <v>796.15133333333324</v>
      </c>
      <c r="K444" s="8">
        <f t="shared" si="260"/>
        <v>106.97616666666666</v>
      </c>
      <c r="L444" s="43">
        <f>AVERAGE(L431:L442)</f>
        <v>86.457666666666668</v>
      </c>
      <c r="M444" s="52">
        <f t="shared" si="260"/>
        <v>7.0079166666666666</v>
      </c>
      <c r="N444" s="52">
        <f t="shared" si="260"/>
        <v>7.1631666666666662</v>
      </c>
      <c r="O444" s="8">
        <f t="shared" si="260"/>
        <v>1528.5408333333332</v>
      </c>
      <c r="P444" s="8">
        <f t="shared" si="260"/>
        <v>1261.2561666666668</v>
      </c>
      <c r="Q444" s="52">
        <f t="shared" si="260"/>
        <v>86.945666666666668</v>
      </c>
      <c r="R444" s="52">
        <f t="shared" si="260"/>
        <v>52.98416666666666</v>
      </c>
      <c r="S444" s="52"/>
      <c r="T444" s="52">
        <f t="shared" si="260"/>
        <v>10.475833333333332</v>
      </c>
      <c r="U444" s="52">
        <f t="shared" si="260"/>
        <v>6.6204166666666664</v>
      </c>
      <c r="V444" s="53"/>
      <c r="W444" s="27">
        <f>AVERAGE(W431:W442)</f>
        <v>26262</v>
      </c>
      <c r="X444" s="23">
        <f>AVERAGE(X431:X442)</f>
        <v>1.7366530141837788</v>
      </c>
      <c r="Y444" s="94">
        <f t="shared" ref="Y444" si="261">C444/$C$2</f>
        <v>0.66456431623931633</v>
      </c>
      <c r="Z444" s="95">
        <f t="shared" ref="Z444" si="262">(C444*D444)/1000</f>
        <v>177.88976207965274</v>
      </c>
      <c r="AA444" s="96">
        <f t="shared" si="256"/>
        <v>0.57015949384504083</v>
      </c>
      <c r="AB444" s="97">
        <f t="shared" ref="AB444" si="263">(G444*C444)/1000</f>
        <v>210.20943207795835</v>
      </c>
      <c r="AC444" s="96">
        <f t="shared" si="258"/>
        <v>0.67374817973704604</v>
      </c>
      <c r="AD444" s="102">
        <f>AVERAGE(AD431:AD442)</f>
        <v>2769.8757851811115</v>
      </c>
    </row>
    <row r="445" spans="1:30" ht="13" thickTop="1" x14ac:dyDescent="0.25"/>
    <row r="446" spans="1:30" ht="13" thickBot="1" x14ac:dyDescent="0.3"/>
    <row r="447" spans="1:30" ht="13.5" thickTop="1" x14ac:dyDescent="0.3">
      <c r="A447" s="18" t="s">
        <v>5</v>
      </c>
      <c r="B447" s="19" t="s">
        <v>6</v>
      </c>
      <c r="C447" s="19" t="s">
        <v>6</v>
      </c>
      <c r="D447" s="19" t="s">
        <v>7</v>
      </c>
      <c r="E447" s="19" t="s">
        <v>8</v>
      </c>
      <c r="F447" s="30" t="s">
        <v>2</v>
      </c>
      <c r="G447" s="19" t="s">
        <v>9</v>
      </c>
      <c r="H447" s="19" t="s">
        <v>10</v>
      </c>
      <c r="I447" s="30" t="s">
        <v>3</v>
      </c>
      <c r="J447" s="19" t="s">
        <v>11</v>
      </c>
      <c r="K447" s="19" t="s">
        <v>12</v>
      </c>
      <c r="L447" s="30" t="s">
        <v>13</v>
      </c>
      <c r="M447" s="32" t="s">
        <v>46</v>
      </c>
      <c r="N447" s="32" t="s">
        <v>47</v>
      </c>
      <c r="O447" s="62" t="s">
        <v>48</v>
      </c>
      <c r="P447" s="62" t="s">
        <v>49</v>
      </c>
      <c r="Q447" s="41" t="s">
        <v>103</v>
      </c>
      <c r="R447" s="41" t="s">
        <v>104</v>
      </c>
      <c r="S447" s="41" t="s">
        <v>116</v>
      </c>
      <c r="T447" s="41" t="s">
        <v>105</v>
      </c>
      <c r="U447" s="41" t="s">
        <v>106</v>
      </c>
      <c r="V447" s="41" t="s">
        <v>117</v>
      </c>
      <c r="W447" s="24" t="s">
        <v>38</v>
      </c>
      <c r="X447" s="20" t="s">
        <v>14</v>
      </c>
      <c r="Y447" s="78" t="s">
        <v>50</v>
      </c>
      <c r="Z447" s="79" t="s">
        <v>51</v>
      </c>
      <c r="AA447" s="80" t="s">
        <v>52</v>
      </c>
      <c r="AB447" s="81" t="s">
        <v>50</v>
      </c>
      <c r="AC447" s="80" t="s">
        <v>50</v>
      </c>
      <c r="AD447" s="78" t="s">
        <v>131</v>
      </c>
    </row>
    <row r="448" spans="1:30" ht="13" thickBot="1" x14ac:dyDescent="0.3">
      <c r="A448" s="15" t="s">
        <v>128</v>
      </c>
      <c r="B448" s="16" t="s">
        <v>16</v>
      </c>
      <c r="C448" s="17" t="s">
        <v>17</v>
      </c>
      <c r="D448" s="16" t="s">
        <v>18</v>
      </c>
      <c r="E448" s="16" t="s">
        <v>18</v>
      </c>
      <c r="F448" s="31" t="s">
        <v>54</v>
      </c>
      <c r="G448" s="16" t="s">
        <v>18</v>
      </c>
      <c r="H448" s="16" t="s">
        <v>18</v>
      </c>
      <c r="I448" s="31" t="s">
        <v>54</v>
      </c>
      <c r="J448" s="16" t="s">
        <v>18</v>
      </c>
      <c r="K448" s="16" t="s">
        <v>18</v>
      </c>
      <c r="L448" s="31" t="s">
        <v>54</v>
      </c>
      <c r="M448" s="33"/>
      <c r="N448" s="33"/>
      <c r="O448" s="63"/>
      <c r="P448" s="63"/>
      <c r="Q448" s="42" t="s">
        <v>18</v>
      </c>
      <c r="R448" s="42" t="s">
        <v>18</v>
      </c>
      <c r="S448" s="42" t="s">
        <v>54</v>
      </c>
      <c r="T448" s="42" t="s">
        <v>18</v>
      </c>
      <c r="U448" s="42" t="s">
        <v>18</v>
      </c>
      <c r="V448" s="42" t="s">
        <v>54</v>
      </c>
      <c r="W448" s="25" t="s">
        <v>40</v>
      </c>
      <c r="X448" s="17" t="s">
        <v>20</v>
      </c>
      <c r="Y448" s="82" t="s">
        <v>6</v>
      </c>
      <c r="Z448" s="83" t="s">
        <v>55</v>
      </c>
      <c r="AA448" s="84" t="s">
        <v>56</v>
      </c>
      <c r="AB448" s="85" t="s">
        <v>57</v>
      </c>
      <c r="AC448" s="84" t="s">
        <v>58</v>
      </c>
      <c r="AD448" s="103" t="s">
        <v>132</v>
      </c>
    </row>
    <row r="449" spans="1:30" ht="13" thickTop="1" x14ac:dyDescent="0.25">
      <c r="A449" s="2" t="s">
        <v>21</v>
      </c>
      <c r="B449" s="3">
        <v>15208</v>
      </c>
      <c r="C449" s="3">
        <v>490.58100000000002</v>
      </c>
      <c r="D449" s="3">
        <v>342.55599999999998</v>
      </c>
      <c r="E449" s="3">
        <v>20.556000000000001</v>
      </c>
      <c r="F449" s="100">
        <v>93.998999999999995</v>
      </c>
      <c r="G449" s="3">
        <v>336.66699999999997</v>
      </c>
      <c r="H449" s="3">
        <v>28.443999999999999</v>
      </c>
      <c r="I449" s="100">
        <v>91.551000000000002</v>
      </c>
      <c r="J449" s="3">
        <v>706.33299999999997</v>
      </c>
      <c r="K449" s="3">
        <v>126.111</v>
      </c>
      <c r="L449" s="100">
        <v>82.146000000000001</v>
      </c>
      <c r="M449" s="98">
        <v>7.3140000000000001</v>
      </c>
      <c r="N449" s="98">
        <v>7.0039999999999996</v>
      </c>
      <c r="O449" s="64">
        <v>1551.1110000000001</v>
      </c>
      <c r="P449" s="64">
        <v>1222.444</v>
      </c>
      <c r="Q449" s="58">
        <v>93.367000000000004</v>
      </c>
      <c r="R449" s="58">
        <v>40.311</v>
      </c>
      <c r="S449" s="58">
        <v>56.825000000000003</v>
      </c>
      <c r="T449" s="58">
        <v>9.4930000000000003</v>
      </c>
      <c r="U449" s="58">
        <v>6.7389999999999999</v>
      </c>
      <c r="V449" s="58">
        <v>29.010999999999999</v>
      </c>
      <c r="W449" s="29">
        <v>26278</v>
      </c>
      <c r="X449" s="4">
        <f t="shared" ref="X449:X460" si="264">W449/B449</f>
        <v>1.7279063650710154</v>
      </c>
      <c r="Y449" s="86">
        <f>C449/$C$2</f>
        <v>0.62895000000000001</v>
      </c>
      <c r="Z449" s="87">
        <f>(C449*D449)/1000</f>
        <v>168.051465036</v>
      </c>
      <c r="AA449" s="88">
        <f>(Z449)/$E$3</f>
        <v>0.5386264905</v>
      </c>
      <c r="AB449" s="89">
        <f>(G449*C449)/1000</f>
        <v>165.16243352699999</v>
      </c>
      <c r="AC449" s="88">
        <f>(AB449)/$G$3</f>
        <v>0.52936677412499999</v>
      </c>
      <c r="AD449" s="104">
        <f>(0.8*C449*G449)/60</f>
        <v>2202.1657803600001</v>
      </c>
    </row>
    <row r="450" spans="1:30" x14ac:dyDescent="0.25">
      <c r="A450" s="2" t="s">
        <v>22</v>
      </c>
      <c r="B450" s="3">
        <v>16492</v>
      </c>
      <c r="C450" s="3">
        <v>589</v>
      </c>
      <c r="D450" s="3">
        <v>259.5</v>
      </c>
      <c r="E450" s="3">
        <v>40</v>
      </c>
      <c r="F450" s="100">
        <v>84.585999999999999</v>
      </c>
      <c r="G450" s="3">
        <v>356.66699999999997</v>
      </c>
      <c r="H450" s="3">
        <v>36.832999999999998</v>
      </c>
      <c r="I450" s="100">
        <v>89.673000000000002</v>
      </c>
      <c r="J450" s="3">
        <v>666.16700000000003</v>
      </c>
      <c r="K450" s="3">
        <v>127</v>
      </c>
      <c r="L450" s="100">
        <v>80.936000000000007</v>
      </c>
      <c r="M450" s="4">
        <v>7.2130000000000001</v>
      </c>
      <c r="N450" s="4">
        <v>6.9420000000000002</v>
      </c>
      <c r="O450" s="3">
        <v>1349.6669999999999</v>
      </c>
      <c r="P450" s="3">
        <v>1038.6669999999999</v>
      </c>
      <c r="Q450" s="59">
        <v>84.117000000000004</v>
      </c>
      <c r="R450" s="59">
        <v>45.732999999999997</v>
      </c>
      <c r="S450" s="59">
        <v>45.631999999999998</v>
      </c>
      <c r="T450" s="59">
        <v>8.4450000000000003</v>
      </c>
      <c r="U450" s="59">
        <v>5.585</v>
      </c>
      <c r="V450" s="59">
        <v>33.866</v>
      </c>
      <c r="W450" s="29">
        <v>19856</v>
      </c>
      <c r="X450" s="4">
        <f t="shared" si="264"/>
        <v>1.2039776861508611</v>
      </c>
      <c r="Y450" s="86">
        <f t="shared" ref="Y450:Y460" si="265">C450/$C$2</f>
        <v>0.75512820512820511</v>
      </c>
      <c r="Z450" s="87">
        <f t="shared" ref="Z450:Z460" si="266">(C450*D450)/1000</f>
        <v>152.84549999999999</v>
      </c>
      <c r="AA450" s="88">
        <f t="shared" ref="AA450:AA460" si="267">(Z450)/$E$3</f>
        <v>0.48988942307692301</v>
      </c>
      <c r="AB450" s="89">
        <f t="shared" ref="AB450:AB460" si="268">(G450*C450)/1000</f>
        <v>210.07686299999997</v>
      </c>
      <c r="AC450" s="88">
        <f t="shared" ref="AC450:AC460" si="269">(AB450)/$G$3</f>
        <v>0.67332327884615373</v>
      </c>
      <c r="AD450" s="104">
        <f t="shared" ref="AD450:AD460" si="270">(0.8*C450*G450)/60</f>
        <v>2801.02484</v>
      </c>
    </row>
    <row r="451" spans="1:30" x14ac:dyDescent="0.25">
      <c r="A451" s="2" t="s">
        <v>23</v>
      </c>
      <c r="B451" s="3">
        <v>14234</v>
      </c>
      <c r="C451" s="3">
        <v>459.161</v>
      </c>
      <c r="D451" s="3">
        <v>364.25</v>
      </c>
      <c r="E451" s="3">
        <v>41.25</v>
      </c>
      <c r="F451" s="100">
        <v>88.674999999999997</v>
      </c>
      <c r="G451" s="3">
        <v>447.5</v>
      </c>
      <c r="H451" s="3">
        <v>39</v>
      </c>
      <c r="I451" s="100">
        <v>91.284999999999997</v>
      </c>
      <c r="J451" s="3">
        <v>797.5</v>
      </c>
      <c r="K451" s="3">
        <v>163.75</v>
      </c>
      <c r="L451" s="100">
        <v>79.466999999999999</v>
      </c>
      <c r="M451" s="4">
        <v>6.7050000000000001</v>
      </c>
      <c r="N451" s="4">
        <v>6.5279999999999996</v>
      </c>
      <c r="O451" s="3">
        <v>1718.25</v>
      </c>
      <c r="P451" s="3">
        <v>1117.75</v>
      </c>
      <c r="Q451" s="59">
        <v>108.875</v>
      </c>
      <c r="R451" s="59">
        <v>42.4</v>
      </c>
      <c r="S451" s="59">
        <v>61.055999999999997</v>
      </c>
      <c r="T451" s="59">
        <v>11.675000000000001</v>
      </c>
      <c r="U451" s="59">
        <v>7.0979999999999999</v>
      </c>
      <c r="V451" s="59">
        <v>39.203000000000003</v>
      </c>
      <c r="W451" s="29">
        <v>24825</v>
      </c>
      <c r="X451" s="4">
        <f t="shared" si="264"/>
        <v>1.7440635099058592</v>
      </c>
      <c r="Y451" s="86">
        <f t="shared" si="265"/>
        <v>0.5886679487179487</v>
      </c>
      <c r="Z451" s="87">
        <f t="shared" si="266"/>
        <v>167.24939425000002</v>
      </c>
      <c r="AA451" s="88">
        <f t="shared" si="267"/>
        <v>0.53605575080128209</v>
      </c>
      <c r="AB451" s="89">
        <f t="shared" si="268"/>
        <v>205.47454750000003</v>
      </c>
      <c r="AC451" s="88">
        <f t="shared" si="269"/>
        <v>0.6585722676282052</v>
      </c>
      <c r="AD451" s="104">
        <f t="shared" si="270"/>
        <v>2739.6606333333334</v>
      </c>
    </row>
    <row r="452" spans="1:30" x14ac:dyDescent="0.25">
      <c r="A452" s="2" t="s">
        <v>24</v>
      </c>
      <c r="B452" s="3">
        <v>14441</v>
      </c>
      <c r="C452" s="3">
        <v>481.36700000000002</v>
      </c>
      <c r="D452" s="3">
        <v>345</v>
      </c>
      <c r="E452" s="3">
        <v>35.25</v>
      </c>
      <c r="F452" s="100">
        <v>89.783000000000001</v>
      </c>
      <c r="G452" s="3">
        <v>475</v>
      </c>
      <c r="H452" s="3">
        <v>30.5</v>
      </c>
      <c r="I452" s="100">
        <v>93.578999999999994</v>
      </c>
      <c r="J452" s="3">
        <v>879.75</v>
      </c>
      <c r="K452" s="3">
        <v>122.75</v>
      </c>
      <c r="L452" s="100">
        <v>86.046999999999997</v>
      </c>
      <c r="M452" s="4">
        <v>7.0780000000000003</v>
      </c>
      <c r="N452" s="4">
        <v>7.1150000000000002</v>
      </c>
      <c r="O452" s="3">
        <v>1745.75</v>
      </c>
      <c r="P452" s="3">
        <v>1207.25</v>
      </c>
      <c r="Q452" s="59">
        <v>83.5</v>
      </c>
      <c r="R452" s="59">
        <v>38.075000000000003</v>
      </c>
      <c r="S452" s="59">
        <v>54.401000000000003</v>
      </c>
      <c r="T452" s="59">
        <v>9.8879999999999999</v>
      </c>
      <c r="U452" s="59">
        <v>7.4530000000000003</v>
      </c>
      <c r="V452" s="59">
        <v>24.626000000000001</v>
      </c>
      <c r="W452" s="29">
        <v>26287</v>
      </c>
      <c r="X452" s="4">
        <f t="shared" si="264"/>
        <v>1.8203033030953535</v>
      </c>
      <c r="Y452" s="86">
        <f t="shared" si="265"/>
        <v>0.6171371794871795</v>
      </c>
      <c r="Z452" s="87">
        <f t="shared" si="266"/>
        <v>166.07161500000001</v>
      </c>
      <c r="AA452" s="88">
        <f t="shared" si="267"/>
        <v>0.53228081730769239</v>
      </c>
      <c r="AB452" s="89">
        <f t="shared" si="268"/>
        <v>228.649325</v>
      </c>
      <c r="AC452" s="88">
        <f t="shared" si="269"/>
        <v>0.73285040064102569</v>
      </c>
      <c r="AD452" s="104">
        <f t="shared" si="270"/>
        <v>3048.657666666667</v>
      </c>
    </row>
    <row r="453" spans="1:30" x14ac:dyDescent="0.25">
      <c r="A453" s="2" t="s">
        <v>25</v>
      </c>
      <c r="B453" s="3">
        <v>16291</v>
      </c>
      <c r="C453" s="3">
        <v>525.51599999999996</v>
      </c>
      <c r="D453" s="3">
        <v>274.8</v>
      </c>
      <c r="E453" s="3">
        <v>16.2</v>
      </c>
      <c r="F453" s="100">
        <v>94.105000000000004</v>
      </c>
      <c r="G453" s="3">
        <v>300</v>
      </c>
      <c r="H453" s="3">
        <v>17.399999999999999</v>
      </c>
      <c r="I453" s="100">
        <v>94.2</v>
      </c>
      <c r="J453" s="3">
        <v>486.4</v>
      </c>
      <c r="K453" s="3">
        <v>85.2</v>
      </c>
      <c r="L453" s="100">
        <v>82.483999999999995</v>
      </c>
      <c r="M453" s="4">
        <v>7.1879999999999997</v>
      </c>
      <c r="N453" s="4">
        <v>7.23</v>
      </c>
      <c r="O453" s="3">
        <v>1364</v>
      </c>
      <c r="P453" s="3">
        <v>1315.4</v>
      </c>
      <c r="Q453" s="59">
        <v>58.351999999999997</v>
      </c>
      <c r="R453" s="59">
        <v>57.92</v>
      </c>
      <c r="S453" s="59">
        <v>0.74</v>
      </c>
      <c r="T453" s="59">
        <v>7.7380000000000004</v>
      </c>
      <c r="U453" s="59">
        <v>6.734</v>
      </c>
      <c r="V453" s="59">
        <v>12.975</v>
      </c>
      <c r="W453" s="29">
        <v>26933</v>
      </c>
      <c r="X453" s="4">
        <f t="shared" si="264"/>
        <v>1.6532441225216377</v>
      </c>
      <c r="Y453" s="86">
        <f t="shared" si="265"/>
        <v>0.67373846153846151</v>
      </c>
      <c r="Z453" s="87">
        <f t="shared" si="266"/>
        <v>144.41179679999999</v>
      </c>
      <c r="AA453" s="88">
        <f t="shared" si="267"/>
        <v>0.46285832307692304</v>
      </c>
      <c r="AB453" s="89">
        <f t="shared" si="268"/>
        <v>157.65479999999999</v>
      </c>
      <c r="AC453" s="88">
        <f t="shared" si="269"/>
        <v>0.50530384615384616</v>
      </c>
      <c r="AD453" s="104">
        <f t="shared" si="270"/>
        <v>2102.0639999999999</v>
      </c>
    </row>
    <row r="454" spans="1:30" x14ac:dyDescent="0.25">
      <c r="A454" s="2" t="s">
        <v>26</v>
      </c>
      <c r="B454" s="3">
        <v>16744</v>
      </c>
      <c r="C454" s="3">
        <v>558.13300000000004</v>
      </c>
      <c r="D454" s="3">
        <v>240.75</v>
      </c>
      <c r="E454" s="3">
        <v>19.75</v>
      </c>
      <c r="F454" s="100">
        <v>91.796000000000006</v>
      </c>
      <c r="G454" s="3">
        <v>425</v>
      </c>
      <c r="H454" s="3">
        <v>16</v>
      </c>
      <c r="I454" s="100">
        <v>96.234999999999999</v>
      </c>
      <c r="J454" s="3">
        <v>642.75</v>
      </c>
      <c r="K454" s="3">
        <v>80.75</v>
      </c>
      <c r="L454" s="100">
        <v>87.436999999999998</v>
      </c>
      <c r="M454" s="4">
        <v>6.6929999999999996</v>
      </c>
      <c r="N454" s="4">
        <v>6.6479999999999997</v>
      </c>
      <c r="O454" s="3">
        <v>1335.5</v>
      </c>
      <c r="P454" s="3">
        <v>1248</v>
      </c>
      <c r="Q454" s="59">
        <v>74.974999999999994</v>
      </c>
      <c r="R454" s="59">
        <v>52.75</v>
      </c>
      <c r="S454" s="59">
        <v>29.643000000000001</v>
      </c>
      <c r="T454" s="59">
        <v>8.11</v>
      </c>
      <c r="U454" s="59">
        <v>6.6130000000000004</v>
      </c>
      <c r="V454" s="59">
        <v>18.459</v>
      </c>
      <c r="W454" s="29">
        <v>25488</v>
      </c>
      <c r="X454" s="4">
        <f t="shared" si="264"/>
        <v>1.5222169135212613</v>
      </c>
      <c r="Y454" s="86">
        <f t="shared" si="265"/>
        <v>0.71555512820512823</v>
      </c>
      <c r="Z454" s="87">
        <f t="shared" si="266"/>
        <v>134.37051975</v>
      </c>
      <c r="AA454" s="88">
        <f t="shared" si="267"/>
        <v>0.43067474278846152</v>
      </c>
      <c r="AB454" s="89">
        <f t="shared" si="268"/>
        <v>237.20652500000003</v>
      </c>
      <c r="AC454" s="88">
        <f t="shared" si="269"/>
        <v>0.76027732371794876</v>
      </c>
      <c r="AD454" s="104">
        <f t="shared" si="270"/>
        <v>3162.753666666667</v>
      </c>
    </row>
    <row r="455" spans="1:30" x14ac:dyDescent="0.25">
      <c r="A455" s="2" t="s">
        <v>27</v>
      </c>
      <c r="B455" s="3">
        <v>19287</v>
      </c>
      <c r="C455" s="3">
        <v>622.16099999999994</v>
      </c>
      <c r="D455" s="3">
        <v>215.8</v>
      </c>
      <c r="E455" s="3">
        <v>19.8</v>
      </c>
      <c r="F455" s="100">
        <v>90.825000000000003</v>
      </c>
      <c r="G455" s="3">
        <v>279</v>
      </c>
      <c r="H455" s="3">
        <v>19.2</v>
      </c>
      <c r="I455" s="100">
        <v>93.117999999999995</v>
      </c>
      <c r="J455" s="3">
        <v>518.6</v>
      </c>
      <c r="K455" s="3">
        <v>78.8</v>
      </c>
      <c r="L455" s="100">
        <v>84.805000000000007</v>
      </c>
      <c r="M455" s="4">
        <v>7.3220000000000001</v>
      </c>
      <c r="N455" s="4">
        <v>7.3540000000000001</v>
      </c>
      <c r="O455" s="3">
        <v>1350</v>
      </c>
      <c r="P455" s="3">
        <v>1345.8</v>
      </c>
      <c r="Q455" s="59">
        <v>75.099999999999994</v>
      </c>
      <c r="R455" s="59">
        <v>57.36</v>
      </c>
      <c r="S455" s="59">
        <v>23.622</v>
      </c>
      <c r="T455" s="59">
        <v>8.0559999999999992</v>
      </c>
      <c r="U455" s="59">
        <v>5.97</v>
      </c>
      <c r="V455" s="59">
        <v>25.893999999999998</v>
      </c>
      <c r="W455" s="29">
        <v>26084</v>
      </c>
      <c r="X455" s="4">
        <f t="shared" si="264"/>
        <v>1.3524135428008504</v>
      </c>
      <c r="Y455" s="86">
        <f t="shared" si="265"/>
        <v>0.79764230769230759</v>
      </c>
      <c r="Z455" s="87">
        <f t="shared" si="266"/>
        <v>134.2623438</v>
      </c>
      <c r="AA455" s="88">
        <f t="shared" si="267"/>
        <v>0.430328025</v>
      </c>
      <c r="AB455" s="89">
        <f t="shared" si="268"/>
        <v>173.582919</v>
      </c>
      <c r="AC455" s="88">
        <f t="shared" si="269"/>
        <v>0.5563555096153846</v>
      </c>
      <c r="AD455" s="104">
        <f t="shared" si="270"/>
        <v>2314.4389200000001</v>
      </c>
    </row>
    <row r="456" spans="1:30" x14ac:dyDescent="0.25">
      <c r="A456" s="2" t="s">
        <v>28</v>
      </c>
      <c r="B456" s="3">
        <v>17880</v>
      </c>
      <c r="C456" s="3">
        <v>576.774</v>
      </c>
      <c r="D456" s="3">
        <v>194</v>
      </c>
      <c r="E456" s="3">
        <v>15</v>
      </c>
      <c r="F456" s="100">
        <v>92.268000000000001</v>
      </c>
      <c r="G456" s="3">
        <v>315</v>
      </c>
      <c r="H456" s="3">
        <v>17.5</v>
      </c>
      <c r="I456" s="100">
        <v>94.444000000000003</v>
      </c>
      <c r="J456" s="3">
        <v>559.5</v>
      </c>
      <c r="K456" s="3">
        <v>72.5</v>
      </c>
      <c r="L456" s="100">
        <v>87.042000000000002</v>
      </c>
      <c r="M456" s="4">
        <v>7.13</v>
      </c>
      <c r="N456" s="4">
        <v>7.2279999999999998</v>
      </c>
      <c r="O456" s="3">
        <v>1374.75</v>
      </c>
      <c r="P456" s="3">
        <v>1288.25</v>
      </c>
      <c r="Q456" s="59">
        <v>70.7</v>
      </c>
      <c r="R456" s="59">
        <v>52.274999999999999</v>
      </c>
      <c r="S456" s="59">
        <v>26.061</v>
      </c>
      <c r="T456" s="59">
        <v>7.78</v>
      </c>
      <c r="U456" s="59">
        <v>6.4729999999999999</v>
      </c>
      <c r="V456" s="59">
        <v>16.798999999999999</v>
      </c>
      <c r="W456" s="29">
        <v>26337</v>
      </c>
      <c r="X456" s="4">
        <f t="shared" si="264"/>
        <v>1.4729865771812081</v>
      </c>
      <c r="Y456" s="86">
        <f t="shared" si="265"/>
        <v>0.73945384615384613</v>
      </c>
      <c r="Z456" s="87">
        <f t="shared" si="266"/>
        <v>111.89415600000001</v>
      </c>
      <c r="AA456" s="88">
        <f t="shared" si="267"/>
        <v>0.3586351153846154</v>
      </c>
      <c r="AB456" s="89">
        <f t="shared" si="268"/>
        <v>181.68380999999999</v>
      </c>
      <c r="AC456" s="88">
        <f t="shared" si="269"/>
        <v>0.58231990384615384</v>
      </c>
      <c r="AD456" s="104">
        <f t="shared" si="270"/>
        <v>2422.4508000000001</v>
      </c>
    </row>
    <row r="457" spans="1:30" x14ac:dyDescent="0.25">
      <c r="A457" s="2" t="s">
        <v>29</v>
      </c>
      <c r="B457" s="3">
        <v>15426</v>
      </c>
      <c r="C457" s="3">
        <v>514.20000000000005</v>
      </c>
      <c r="D457" s="3">
        <v>192</v>
      </c>
      <c r="E457" s="3">
        <v>13</v>
      </c>
      <c r="F457" s="100">
        <v>93.2</v>
      </c>
      <c r="G457" s="3">
        <v>340</v>
      </c>
      <c r="H457" s="3">
        <v>8.5</v>
      </c>
      <c r="I457" s="100">
        <v>97.5</v>
      </c>
      <c r="J457" s="3">
        <v>574</v>
      </c>
      <c r="K457" s="3">
        <v>57</v>
      </c>
      <c r="L457" s="100">
        <v>90.1</v>
      </c>
      <c r="M457" s="4">
        <v>6.7</v>
      </c>
      <c r="N457" s="4">
        <v>6.8</v>
      </c>
      <c r="O457" s="3">
        <v>1364</v>
      </c>
      <c r="P457" s="3">
        <v>833</v>
      </c>
      <c r="Q457" s="59">
        <v>74</v>
      </c>
      <c r="R457" s="59">
        <v>42.2</v>
      </c>
      <c r="S457" s="59">
        <v>43</v>
      </c>
      <c r="T457" s="59">
        <v>7.1</v>
      </c>
      <c r="U457" s="59">
        <v>4.22</v>
      </c>
      <c r="V457" s="59">
        <v>40.6</v>
      </c>
      <c r="W457" s="29">
        <v>24160</v>
      </c>
      <c r="X457" s="4">
        <f t="shared" si="264"/>
        <v>1.5661869570854401</v>
      </c>
      <c r="Y457" s="86">
        <f t="shared" si="265"/>
        <v>0.65923076923076929</v>
      </c>
      <c r="Z457" s="87">
        <f t="shared" si="266"/>
        <v>98.726400000000012</v>
      </c>
      <c r="AA457" s="88">
        <f t="shared" si="267"/>
        <v>0.31643076923076929</v>
      </c>
      <c r="AB457" s="89">
        <f t="shared" si="268"/>
        <v>174.82800000000003</v>
      </c>
      <c r="AC457" s="88">
        <f t="shared" si="269"/>
        <v>0.56034615384615394</v>
      </c>
      <c r="AD457" s="104">
        <f t="shared" si="270"/>
        <v>2331.0400000000004</v>
      </c>
    </row>
    <row r="458" spans="1:30" x14ac:dyDescent="0.25">
      <c r="A458" s="2" t="s">
        <v>30</v>
      </c>
      <c r="B458" s="3">
        <v>15291</v>
      </c>
      <c r="C458" s="3">
        <v>493.25799999999998</v>
      </c>
      <c r="D458" s="3">
        <v>258</v>
      </c>
      <c r="E458" s="3">
        <v>17</v>
      </c>
      <c r="F458" s="100">
        <v>93.4</v>
      </c>
      <c r="G458" s="3">
        <v>382</v>
      </c>
      <c r="H458" s="3">
        <v>12</v>
      </c>
      <c r="I458" s="100">
        <v>96.9</v>
      </c>
      <c r="J458" s="3">
        <v>686</v>
      </c>
      <c r="K458" s="3">
        <v>85</v>
      </c>
      <c r="L458" s="100">
        <v>87.6</v>
      </c>
      <c r="M458" s="4">
        <v>6.9</v>
      </c>
      <c r="N458" s="4">
        <v>7</v>
      </c>
      <c r="O458" s="3">
        <v>1470</v>
      </c>
      <c r="P458" s="3">
        <v>1265</v>
      </c>
      <c r="Q458" s="59">
        <v>71</v>
      </c>
      <c r="R458" s="59">
        <v>60.4</v>
      </c>
      <c r="S458" s="59">
        <v>14.9</v>
      </c>
      <c r="T458" s="59">
        <v>9.9</v>
      </c>
      <c r="U458" s="59">
        <v>6.64</v>
      </c>
      <c r="V458" s="59">
        <v>32.9</v>
      </c>
      <c r="W458" s="29">
        <v>21344</v>
      </c>
      <c r="X458" s="4">
        <f t="shared" si="264"/>
        <v>1.3958537701916161</v>
      </c>
      <c r="Y458" s="86">
        <f t="shared" si="265"/>
        <v>0.63238205128205127</v>
      </c>
      <c r="Z458" s="87">
        <f t="shared" si="266"/>
        <v>127.260564</v>
      </c>
      <c r="AA458" s="88">
        <f t="shared" si="267"/>
        <v>0.40788642307692308</v>
      </c>
      <c r="AB458" s="89">
        <f t="shared" si="268"/>
        <v>188.424556</v>
      </c>
      <c r="AC458" s="88">
        <f t="shared" si="269"/>
        <v>0.60392485897435899</v>
      </c>
      <c r="AD458" s="104">
        <f t="shared" si="270"/>
        <v>2512.3274133333334</v>
      </c>
    </row>
    <row r="459" spans="1:30" x14ac:dyDescent="0.25">
      <c r="A459" s="2" t="s">
        <v>31</v>
      </c>
      <c r="B459" s="3">
        <v>15484</v>
      </c>
      <c r="C459" s="3">
        <v>516.13300000000004</v>
      </c>
      <c r="D459" s="3">
        <v>320</v>
      </c>
      <c r="E459" s="3">
        <v>30</v>
      </c>
      <c r="F459" s="100">
        <v>90.6</v>
      </c>
      <c r="G459" s="3">
        <v>330</v>
      </c>
      <c r="H459" s="3">
        <v>20.5</v>
      </c>
      <c r="I459" s="100">
        <v>93.8</v>
      </c>
      <c r="J459" s="3">
        <v>576</v>
      </c>
      <c r="K459" s="3">
        <v>140</v>
      </c>
      <c r="L459" s="100">
        <v>75.7</v>
      </c>
      <c r="M459" s="4">
        <v>7.9</v>
      </c>
      <c r="N459" s="4">
        <v>6.2</v>
      </c>
      <c r="O459" s="66">
        <v>1580</v>
      </c>
      <c r="P459" s="3">
        <v>1266</v>
      </c>
      <c r="Q459" s="59">
        <v>86</v>
      </c>
      <c r="R459" s="59">
        <v>72.3</v>
      </c>
      <c r="S459" s="59">
        <v>15.9</v>
      </c>
      <c r="T459" s="59">
        <v>11.7</v>
      </c>
      <c r="U459" s="59">
        <v>6.77</v>
      </c>
      <c r="V459" s="59">
        <v>42.1</v>
      </c>
      <c r="W459" s="29">
        <v>21625</v>
      </c>
      <c r="X459" s="4">
        <f t="shared" si="264"/>
        <v>1.3966029449754584</v>
      </c>
      <c r="Y459" s="86">
        <f t="shared" si="265"/>
        <v>0.66170897435897436</v>
      </c>
      <c r="Z459" s="87">
        <f t="shared" si="266"/>
        <v>165.16255999999998</v>
      </c>
      <c r="AA459" s="88">
        <f t="shared" si="267"/>
        <v>0.52936717948717948</v>
      </c>
      <c r="AB459" s="89">
        <f t="shared" si="268"/>
        <v>170.32389000000001</v>
      </c>
      <c r="AC459" s="88">
        <f t="shared" si="269"/>
        <v>0.5459099038461539</v>
      </c>
      <c r="AD459" s="104">
        <f t="shared" si="270"/>
        <v>2270.9852000000005</v>
      </c>
    </row>
    <row r="460" spans="1:30" ht="13" thickBot="1" x14ac:dyDescent="0.3">
      <c r="A460" s="2" t="s">
        <v>32</v>
      </c>
      <c r="B460" s="3">
        <v>16258</v>
      </c>
      <c r="C460" s="3">
        <v>524.452</v>
      </c>
      <c r="D460" s="3">
        <v>309</v>
      </c>
      <c r="E460" s="3">
        <v>41</v>
      </c>
      <c r="F460" s="100">
        <v>86.7</v>
      </c>
      <c r="G460" s="3">
        <v>307</v>
      </c>
      <c r="H460" s="3">
        <v>24</v>
      </c>
      <c r="I460" s="100">
        <v>92.2</v>
      </c>
      <c r="J460" s="3">
        <v>660</v>
      </c>
      <c r="K460" s="3">
        <v>155</v>
      </c>
      <c r="L460" s="100">
        <v>76.5</v>
      </c>
      <c r="M460" s="99" t="s">
        <v>135</v>
      </c>
      <c r="N460" s="99" t="s">
        <v>135</v>
      </c>
      <c r="O460" s="3">
        <v>1671</v>
      </c>
      <c r="P460" s="65">
        <v>1433</v>
      </c>
      <c r="Q460" s="61">
        <v>83</v>
      </c>
      <c r="R460" s="61">
        <v>69.2</v>
      </c>
      <c r="S460" s="61">
        <v>16.600000000000001</v>
      </c>
      <c r="T460" s="61">
        <v>8.4</v>
      </c>
      <c r="U460" s="61">
        <v>7.37</v>
      </c>
      <c r="V460" s="61">
        <v>12.3</v>
      </c>
      <c r="W460" s="29">
        <v>22066</v>
      </c>
      <c r="X460" s="4">
        <f t="shared" si="264"/>
        <v>1.3572395128552097</v>
      </c>
      <c r="Y460" s="86">
        <f t="shared" si="265"/>
        <v>0.67237435897435893</v>
      </c>
      <c r="Z460" s="87">
        <f t="shared" si="266"/>
        <v>162.055668</v>
      </c>
      <c r="AA460" s="88">
        <f t="shared" si="267"/>
        <v>0.51940919230769234</v>
      </c>
      <c r="AB460" s="89">
        <f t="shared" si="268"/>
        <v>161.006764</v>
      </c>
      <c r="AC460" s="88">
        <f t="shared" si="269"/>
        <v>0.51604732051282054</v>
      </c>
      <c r="AD460" s="104">
        <f t="shared" si="270"/>
        <v>2146.7568533333333</v>
      </c>
    </row>
    <row r="461" spans="1:30" ht="13" thickTop="1" x14ac:dyDescent="0.25">
      <c r="A461" s="5" t="s">
        <v>129</v>
      </c>
      <c r="B461" s="35">
        <f>SUM(B449:B460)</f>
        <v>193036</v>
      </c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50"/>
      <c r="N461" s="50"/>
      <c r="O461" s="6"/>
      <c r="P461" s="6"/>
      <c r="Q461" s="51"/>
      <c r="R461" s="51"/>
      <c r="S461" s="51"/>
      <c r="T461" s="51"/>
      <c r="U461" s="51"/>
      <c r="V461" s="51"/>
      <c r="W461" s="36">
        <f>SUM(W449:W460)</f>
        <v>291283</v>
      </c>
      <c r="X461" s="28"/>
      <c r="Y461" s="90"/>
      <c r="Z461" s="91"/>
      <c r="AA461" s="92"/>
      <c r="AB461" s="93"/>
      <c r="AC461" s="92"/>
      <c r="AD461" s="101"/>
    </row>
    <row r="462" spans="1:30" ht="13" thickBot="1" x14ac:dyDescent="0.3">
      <c r="A462" s="7" t="s">
        <v>130</v>
      </c>
      <c r="B462" s="8">
        <f t="shared" ref="B462:E462" si="271">AVERAGE(B449:B460)</f>
        <v>16086.333333333334</v>
      </c>
      <c r="C462" s="8">
        <f t="shared" si="271"/>
        <v>529.22799999999995</v>
      </c>
      <c r="D462" s="8">
        <f t="shared" si="271"/>
        <v>276.30466666666666</v>
      </c>
      <c r="E462" s="8">
        <f t="shared" si="271"/>
        <v>25.733833333333333</v>
      </c>
      <c r="F462" s="43">
        <f>AVERAGE(F449:F460)</f>
        <v>90.828083333333339</v>
      </c>
      <c r="G462" s="8">
        <f>AVERAGE(G449:G460)</f>
        <v>357.81950000000001</v>
      </c>
      <c r="H462" s="8">
        <f>AVERAGE(H449:H460)</f>
        <v>22.489749999999997</v>
      </c>
      <c r="I462" s="43">
        <f>AVERAGE(I449:I460)</f>
        <v>93.707083333333344</v>
      </c>
      <c r="J462" s="8">
        <f t="shared" ref="J462:K462" si="272">AVERAGE(J449:J460)</f>
        <v>646.08333333333337</v>
      </c>
      <c r="K462" s="8">
        <f t="shared" si="272"/>
        <v>107.82174999999999</v>
      </c>
      <c r="L462" s="43">
        <f>AVERAGE(L449:L460)</f>
        <v>83.355333333333348</v>
      </c>
      <c r="M462" s="52">
        <f t="shared" ref="M462:R462" si="273">AVERAGE(M449:M460)</f>
        <v>7.1039090909090925</v>
      </c>
      <c r="N462" s="52">
        <f t="shared" si="273"/>
        <v>6.9135454545454538</v>
      </c>
      <c r="O462" s="8">
        <f t="shared" si="273"/>
        <v>1489.5023333333331</v>
      </c>
      <c r="P462" s="8">
        <f t="shared" si="273"/>
        <v>1215.04675</v>
      </c>
      <c r="Q462" s="52">
        <f t="shared" si="273"/>
        <v>80.248833333333337</v>
      </c>
      <c r="R462" s="52">
        <f t="shared" si="273"/>
        <v>52.576999999999998</v>
      </c>
      <c r="S462" s="52"/>
      <c r="T462" s="52">
        <f t="shared" ref="T462:U462" si="274">AVERAGE(T449:T460)</f>
        <v>9.0237500000000015</v>
      </c>
      <c r="U462" s="52">
        <f t="shared" si="274"/>
        <v>6.4720833333333339</v>
      </c>
      <c r="V462" s="53"/>
      <c r="W462" s="27">
        <f>AVERAGE(W449:W460)</f>
        <v>24273.583333333332</v>
      </c>
      <c r="X462" s="23">
        <f>AVERAGE(X449:X460)</f>
        <v>1.5177496004463142</v>
      </c>
      <c r="Y462" s="94">
        <f t="shared" ref="Y462" si="275">C462/$C$2</f>
        <v>0.67849743589743583</v>
      </c>
      <c r="Z462" s="95">
        <f t="shared" ref="Z462" si="276">(C462*D462)/1000</f>
        <v>146.22816613066664</v>
      </c>
      <c r="AA462" s="96">
        <f t="shared" ref="AA462" si="277">(Z462)/$E$3</f>
        <v>0.46868001964957257</v>
      </c>
      <c r="AB462" s="97">
        <f t="shared" ref="AB462" si="278">(G462*C462)/1000</f>
        <v>189.36809834599998</v>
      </c>
      <c r="AC462" s="96">
        <f t="shared" ref="AC462" si="279">(AB462)/$G$3</f>
        <v>0.60694903316025639</v>
      </c>
      <c r="AD462" s="102">
        <f>AVERAGE(AD449:AD460)</f>
        <v>2504.5271478077775</v>
      </c>
    </row>
    <row r="463" spans="1:30" ht="13" thickTop="1" x14ac:dyDescent="0.25"/>
  </sheetData>
  <phoneticPr fontId="0" type="noConversion"/>
  <conditionalFormatting sqref="E341:E349 E351:E352 E13:E19 E28:E39 E49:E60 E68:E79 E87:E98 E106:E117 E125:E133 K134 E135:E136 E143:E151 E153:E154 E161:E169 E171:E172 E179:E187 E189:E190 E197:E205 E207:E208 E215:E223 E225:E226 E233:E241 E243:E244 E251:E259 E261:E262 E269:E277 E279:E280 E287:E295 E297:E298 E305:E313 E315:E316 E323:E331 E333:E334">
    <cfRule type="cellIs" dxfId="54" priority="95" stopIfTrue="1" operator="greaterThanOrEqual">
      <formula>80</formula>
    </cfRule>
  </conditionalFormatting>
  <conditionalFormatting sqref="E341:E352">
    <cfRule type="cellIs" dxfId="53" priority="82" stopIfTrue="1" operator="greaterThan">
      <formula>35</formula>
    </cfRule>
  </conditionalFormatting>
  <conditionalFormatting sqref="E359:E370 E377:E388 E395:E406 E413:E424 E431:E442 E449:E460">
    <cfRule type="cellIs" dxfId="52" priority="9" operator="greaterThan">
      <formula>35</formula>
    </cfRule>
  </conditionalFormatting>
  <conditionalFormatting sqref="E359:E370 E377:E388 E395:E406 E413:E424 E431:E442">
    <cfRule type="cellIs" dxfId="51" priority="79" stopIfTrue="1" operator="greaterThan">
      <formula>35</formula>
    </cfRule>
  </conditionalFormatting>
  <conditionalFormatting sqref="E449:E460">
    <cfRule type="cellIs" dxfId="50" priority="13" stopIfTrue="1" operator="greaterThan">
      <formula>35</formula>
    </cfRule>
  </conditionalFormatting>
  <conditionalFormatting sqref="H13:H19 H28:H39 H49:H60 H68:H79 H87:H98 H106:H117 H125:H133 H135:H136 H143:H151 H153:H154 H161:H169 H171:H172 H179:H187 H189:H190 H197:H205 H207:H208 H215:H223 H225:H226 H233:H241 H243:H244 H251:H259 H261:H262 H269:H277 H279:H280 H287:H295 H297:H298 H305:H313 H315:H316 H323:H331 H333:H334 H341:H349 H351:H352">
    <cfRule type="cellIs" dxfId="49" priority="94" stopIfTrue="1" operator="greaterThanOrEqual">
      <formula>40</formula>
    </cfRule>
  </conditionalFormatting>
  <conditionalFormatting sqref="H359:H367 H369:H370 H377:H385 H387:H388 H395:H406 H413:H424 H431:H442">
    <cfRule type="cellIs" dxfId="48" priority="80" stopIfTrue="1" operator="greaterThanOrEqual">
      <formula>25</formula>
    </cfRule>
  </conditionalFormatting>
  <conditionalFormatting sqref="H449:H460">
    <cfRule type="cellIs" dxfId="47" priority="14" stopIfTrue="1" operator="greaterThanOrEqual">
      <formula>25</formula>
    </cfRule>
  </conditionalFormatting>
  <conditionalFormatting sqref="K341:K352">
    <cfRule type="cellIs" dxfId="46" priority="84" stopIfTrue="1" operator="greaterThan">
      <formula>125</formula>
    </cfRule>
    <cfRule type="cellIs" dxfId="45" priority="83" stopIfTrue="1" operator="greaterThan">
      <formula>125</formula>
    </cfRule>
  </conditionalFormatting>
  <conditionalFormatting sqref="K377:K388 K395:K406 K413:K424 K431:K442 K359:K370">
    <cfRule type="cellIs" dxfId="44" priority="78" stopIfTrue="1" operator="greaterThan">
      <formula>125</formula>
    </cfRule>
  </conditionalFormatting>
  <conditionalFormatting sqref="K377:K388 K395:K406 K413:K424 K431:K442 K449:K460">
    <cfRule type="cellIs" dxfId="43" priority="8" operator="greaterThan">
      <formula>125</formula>
    </cfRule>
  </conditionalFormatting>
  <conditionalFormatting sqref="K449:K460">
    <cfRule type="cellIs" dxfId="42" priority="12" stopIfTrue="1" operator="greaterThan">
      <formula>125</formula>
    </cfRule>
  </conditionalFormatting>
  <conditionalFormatting sqref="Y87:Y98 AA87:AA98 AC87:AC98">
    <cfRule type="cellIs" dxfId="41" priority="16" operator="between">
      <formula>80%</formula>
      <formula>200%</formula>
    </cfRule>
  </conditionalFormatting>
  <conditionalFormatting sqref="Y100 AA100 AC100">
    <cfRule type="cellIs" dxfId="40" priority="15" operator="between">
      <formula>80%</formula>
      <formula>200%</formula>
    </cfRule>
  </conditionalFormatting>
  <conditionalFormatting sqref="Y106:Y117 AA106:AA117 AC106:AC117">
    <cfRule type="cellIs" dxfId="39" priority="18" operator="between">
      <formula>80%</formula>
      <formula>200%</formula>
    </cfRule>
  </conditionalFormatting>
  <conditionalFormatting sqref="Y119 AA119 AC119">
    <cfRule type="cellIs" dxfId="38" priority="17" operator="between">
      <formula>80%</formula>
      <formula>200%</formula>
    </cfRule>
  </conditionalFormatting>
  <conditionalFormatting sqref="Y125:Y136 AA125:AA136 AC125:AC136">
    <cfRule type="cellIs" dxfId="37" priority="20" operator="between">
      <formula>80%</formula>
      <formula>200%</formula>
    </cfRule>
  </conditionalFormatting>
  <conditionalFormatting sqref="Y138 AA138 AC138">
    <cfRule type="cellIs" dxfId="36" priority="19" operator="between">
      <formula>80%</formula>
      <formula>200%</formula>
    </cfRule>
  </conditionalFormatting>
  <conditionalFormatting sqref="Y143:Y154 AA143:AA154 AC143:AC154">
    <cfRule type="cellIs" dxfId="35" priority="22" operator="between">
      <formula>80%</formula>
      <formula>200%</formula>
    </cfRule>
  </conditionalFormatting>
  <conditionalFormatting sqref="Y156 AA156 AC156">
    <cfRule type="cellIs" dxfId="34" priority="21" operator="between">
      <formula>80%</formula>
      <formula>200%</formula>
    </cfRule>
  </conditionalFormatting>
  <conditionalFormatting sqref="Y161:Y172 AA161:AA172 AC161:AC172">
    <cfRule type="cellIs" dxfId="33" priority="24" operator="between">
      <formula>80%</formula>
      <formula>200%</formula>
    </cfRule>
  </conditionalFormatting>
  <conditionalFormatting sqref="Y174 AA174 AC174">
    <cfRule type="cellIs" dxfId="32" priority="23" operator="between">
      <formula>80%</formula>
      <formula>200%</formula>
    </cfRule>
  </conditionalFormatting>
  <conditionalFormatting sqref="Y179:Y190 AA179:AA190 AC179:AC190">
    <cfRule type="cellIs" dxfId="31" priority="26" operator="between">
      <formula>80%</formula>
      <formula>200%</formula>
    </cfRule>
  </conditionalFormatting>
  <conditionalFormatting sqref="Y192 AA192 AC192">
    <cfRule type="cellIs" dxfId="30" priority="25" operator="between">
      <formula>80%</formula>
      <formula>200%</formula>
    </cfRule>
  </conditionalFormatting>
  <conditionalFormatting sqref="Y197:Y208 AA197:AA208 AC197:AC208">
    <cfRule type="cellIs" dxfId="29" priority="28" operator="between">
      <formula>80%</formula>
      <formula>200%</formula>
    </cfRule>
  </conditionalFormatting>
  <conditionalFormatting sqref="Y210 AA210 AC210">
    <cfRule type="cellIs" dxfId="28" priority="27" operator="between">
      <formula>80%</formula>
      <formula>200%</formula>
    </cfRule>
  </conditionalFormatting>
  <conditionalFormatting sqref="Y215:Y226 AA215:AA226 AC215:AC226">
    <cfRule type="cellIs" dxfId="27" priority="30" operator="between">
      <formula>80%</formula>
      <formula>200%</formula>
    </cfRule>
  </conditionalFormatting>
  <conditionalFormatting sqref="Y228 AA228 AC228">
    <cfRule type="cellIs" dxfId="26" priority="29" operator="between">
      <formula>80%</formula>
      <formula>200%</formula>
    </cfRule>
  </conditionalFormatting>
  <conditionalFormatting sqref="Y233:Y244 AA233:AA244 AC233:AC244">
    <cfRule type="cellIs" dxfId="25" priority="32" operator="between">
      <formula>80%</formula>
      <formula>200%</formula>
    </cfRule>
  </conditionalFormatting>
  <conditionalFormatting sqref="Y246 AA246 AC246">
    <cfRule type="cellIs" dxfId="24" priority="31" operator="between">
      <formula>80%</formula>
      <formula>200%</formula>
    </cfRule>
  </conditionalFormatting>
  <conditionalFormatting sqref="Y251:Y262 AA251:AA262 AC251:AC262">
    <cfRule type="cellIs" dxfId="23" priority="34" operator="between">
      <formula>80%</formula>
      <formula>200%</formula>
    </cfRule>
  </conditionalFormatting>
  <conditionalFormatting sqref="Y264 AA264 AC264">
    <cfRule type="cellIs" dxfId="22" priority="33" operator="between">
      <formula>80%</formula>
      <formula>200%</formula>
    </cfRule>
  </conditionalFormatting>
  <conditionalFormatting sqref="Y269:Y280 AA269:AA280 AC269:AC280">
    <cfRule type="cellIs" dxfId="21" priority="36" operator="between">
      <formula>80%</formula>
      <formula>200%</formula>
    </cfRule>
  </conditionalFormatting>
  <conditionalFormatting sqref="Y282 AA282 AC282">
    <cfRule type="cellIs" dxfId="20" priority="35" operator="between">
      <formula>80%</formula>
      <formula>200%</formula>
    </cfRule>
  </conditionalFormatting>
  <conditionalFormatting sqref="Y287:Y298 AA287:AA298 AC287:AC298">
    <cfRule type="cellIs" dxfId="19" priority="38" operator="between">
      <formula>80%</formula>
      <formula>200%</formula>
    </cfRule>
  </conditionalFormatting>
  <conditionalFormatting sqref="Y300 AA300 AC300">
    <cfRule type="cellIs" dxfId="18" priority="37" operator="between">
      <formula>80%</formula>
      <formula>200%</formula>
    </cfRule>
  </conditionalFormatting>
  <conditionalFormatting sqref="Y305:Y316 AA305:AA316 AC305:AC316">
    <cfRule type="cellIs" dxfId="17" priority="40" operator="between">
      <formula>80%</formula>
      <formula>200%</formula>
    </cfRule>
  </conditionalFormatting>
  <conditionalFormatting sqref="Y318 AA318 AC318">
    <cfRule type="cellIs" dxfId="16" priority="39" operator="between">
      <formula>80%</formula>
      <formula>200%</formula>
    </cfRule>
  </conditionalFormatting>
  <conditionalFormatting sqref="Y323:Y334 AA323:AA334 AC323:AC334">
    <cfRule type="cellIs" dxfId="15" priority="42" operator="between">
      <formula>80%</formula>
      <formula>200%</formula>
    </cfRule>
  </conditionalFormatting>
  <conditionalFormatting sqref="Y336 AA336 AC336">
    <cfRule type="cellIs" dxfId="14" priority="41" operator="between">
      <formula>80%</formula>
      <formula>200%</formula>
    </cfRule>
  </conditionalFormatting>
  <conditionalFormatting sqref="Y341:Y352 AA341:AA352 AC341:AC352">
    <cfRule type="cellIs" dxfId="13" priority="44" operator="between">
      <formula>80%</formula>
      <formula>200%</formula>
    </cfRule>
  </conditionalFormatting>
  <conditionalFormatting sqref="Y354 AA354 AC354">
    <cfRule type="cellIs" dxfId="12" priority="43" operator="between">
      <formula>80%</formula>
      <formula>200%</formula>
    </cfRule>
  </conditionalFormatting>
  <conditionalFormatting sqref="Y359:Y370 AA359:AA370 AC359:AC370">
    <cfRule type="cellIs" dxfId="11" priority="46" operator="between">
      <formula>80%</formula>
      <formula>200%</formula>
    </cfRule>
  </conditionalFormatting>
  <conditionalFormatting sqref="Y372 AA372 AC372">
    <cfRule type="cellIs" dxfId="10" priority="45" operator="between">
      <formula>80%</formula>
      <formula>200%</formula>
    </cfRule>
  </conditionalFormatting>
  <conditionalFormatting sqref="Y377:Y388 AA377:AA388 AC377:AC388">
    <cfRule type="cellIs" dxfId="9" priority="48" operator="between">
      <formula>80%</formula>
      <formula>200%</formula>
    </cfRule>
  </conditionalFormatting>
  <conditionalFormatting sqref="Y390 AA390 AC390">
    <cfRule type="cellIs" dxfId="8" priority="47" operator="between">
      <formula>80%</formula>
      <formula>200%</formula>
    </cfRule>
  </conditionalFormatting>
  <conditionalFormatting sqref="Y395:Y406 AA395:AA406 AC395:AC406">
    <cfRule type="cellIs" dxfId="7" priority="50" operator="between">
      <formula>80%</formula>
      <formula>200%</formula>
    </cfRule>
  </conditionalFormatting>
  <conditionalFormatting sqref="Y408 AA408 AC408">
    <cfRule type="cellIs" dxfId="6" priority="49" operator="between">
      <formula>80%</formula>
      <formula>200%</formula>
    </cfRule>
  </conditionalFormatting>
  <conditionalFormatting sqref="Y413:Y424 AA413:AA424 AC413:AC424">
    <cfRule type="cellIs" dxfId="5" priority="52" operator="between">
      <formula>80%</formula>
      <formula>200%</formula>
    </cfRule>
  </conditionalFormatting>
  <conditionalFormatting sqref="Y426 AA426 AC426">
    <cfRule type="cellIs" dxfId="4" priority="51" operator="between">
      <formula>80%</formula>
      <formula>200%</formula>
    </cfRule>
  </conditionalFormatting>
  <conditionalFormatting sqref="Y431:Y442 AA431:AA442 AC431:AC442">
    <cfRule type="cellIs" dxfId="3" priority="57" operator="between">
      <formula>80%</formula>
      <formula>200%</formula>
    </cfRule>
  </conditionalFormatting>
  <conditionalFormatting sqref="Y444 AA444 AC444">
    <cfRule type="cellIs" dxfId="2" priority="53" operator="between">
      <formula>80%</formula>
      <formula>200%</formula>
    </cfRule>
  </conditionalFormatting>
  <conditionalFormatting sqref="Y449:Y460 AA449:AA460 AC449:AC460">
    <cfRule type="cellIs" dxfId="1" priority="11" operator="between">
      <formula>80%</formula>
      <formula>200%</formula>
    </cfRule>
  </conditionalFormatting>
  <conditionalFormatting sqref="Y462 AA462 AC462">
    <cfRule type="cellIs" dxfId="0" priority="10" operator="between">
      <formula>80%</formula>
      <formula>200%</formula>
    </cfRule>
  </conditionalFormatting>
  <printOptions gridLinesSet="0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09C703-1EDC-4337-9661-42DC997773D5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1CAB3871-D6EB-494A-AE8A-38125E55D1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8A3D9-81EA-4299-AAB8-26B545FD280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Sta.Bàrbara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Ferran Trullén Gimeno</cp:lastModifiedBy>
  <cp:revision/>
  <dcterms:created xsi:type="dcterms:W3CDTF">2000-01-04T11:29:02Z</dcterms:created>
  <dcterms:modified xsi:type="dcterms:W3CDTF">2024-03-18T11:42:10Z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