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ANALÍTIQUES/"/>
    </mc:Choice>
  </mc:AlternateContent>
  <xr:revisionPtr revIDLastSave="2" documentId="13_ncr:1_{167A6196-63D9-4E45-92CD-686F8BBE620F}" xr6:coauthVersionLast="47" xr6:coauthVersionMax="47" xr10:uidLastSave="{B57BD736-7532-4AAC-A40B-5369C0580318}"/>
  <bookViews>
    <workbookView xWindow="0" yWindow="0" windowWidth="14400" windowHeight="15600" xr2:uid="{00000000-000D-0000-FFFF-FFFF00000000}"/>
  </bookViews>
  <sheets>
    <sheet name="Masdenverg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9" i="1" l="1"/>
  <c r="AI18" i="1"/>
  <c r="AI17" i="1"/>
  <c r="AI16" i="1"/>
  <c r="AI15" i="1"/>
  <c r="AI14" i="1"/>
  <c r="AI13" i="1"/>
  <c r="AI12" i="1"/>
  <c r="AI11" i="1"/>
  <c r="AI10" i="1"/>
  <c r="AI9" i="1"/>
  <c r="AI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77" i="1" s="1"/>
  <c r="AI93" i="1"/>
  <c r="AI92" i="1"/>
  <c r="AI91" i="1"/>
  <c r="AI90" i="1"/>
  <c r="AI89" i="1"/>
  <c r="AI88" i="1"/>
  <c r="AI87" i="1"/>
  <c r="AI86" i="1"/>
  <c r="AI85" i="1"/>
  <c r="AI84" i="1"/>
  <c r="AI8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32" i="1" s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74" i="1"/>
  <c r="AI273" i="1"/>
  <c r="AI272" i="1"/>
  <c r="AI271" i="1"/>
  <c r="AI270" i="1"/>
  <c r="AI269" i="1"/>
  <c r="AI268" i="1"/>
  <c r="AI267" i="1"/>
  <c r="AI266" i="1"/>
  <c r="AI265" i="1"/>
  <c r="AI264" i="1"/>
  <c r="AI263" i="1"/>
  <c r="AI292" i="1"/>
  <c r="AI291" i="1"/>
  <c r="AI290" i="1"/>
  <c r="AI289" i="1"/>
  <c r="AI288" i="1"/>
  <c r="AI287" i="1"/>
  <c r="AI286" i="1"/>
  <c r="AI285" i="1"/>
  <c r="AI284" i="1"/>
  <c r="AI283" i="1"/>
  <c r="AI282" i="1"/>
  <c r="AI281" i="1"/>
  <c r="AI310" i="1"/>
  <c r="AI308" i="1"/>
  <c r="AI307" i="1"/>
  <c r="AI306" i="1"/>
  <c r="AI305" i="1"/>
  <c r="AI304" i="1"/>
  <c r="AI303" i="1"/>
  <c r="AI302" i="1"/>
  <c r="AI301" i="1"/>
  <c r="AI300" i="1"/>
  <c r="AI299" i="1"/>
  <c r="AI328" i="1"/>
  <c r="AI327" i="1"/>
  <c r="AI326" i="1"/>
  <c r="AI325" i="1"/>
  <c r="AI324" i="1"/>
  <c r="AI323" i="1"/>
  <c r="AI322" i="1"/>
  <c r="AI321" i="1"/>
  <c r="AI320" i="1"/>
  <c r="AI319" i="1"/>
  <c r="AI318" i="1"/>
  <c r="AI317" i="1"/>
  <c r="AC382" i="1"/>
  <c r="AC381" i="1"/>
  <c r="AC380" i="1"/>
  <c r="AC379" i="1"/>
  <c r="AC378" i="1"/>
  <c r="AC377" i="1"/>
  <c r="AC376" i="1"/>
  <c r="AC375" i="1"/>
  <c r="AC374" i="1"/>
  <c r="AC373" i="1"/>
  <c r="AD372" i="1"/>
  <c r="AC372" i="1"/>
  <c r="AI276" i="1" l="1"/>
  <c r="AI240" i="1"/>
  <c r="AI204" i="1"/>
  <c r="AI168" i="1"/>
  <c r="AI222" i="1"/>
  <c r="AI114" i="1"/>
  <c r="AI330" i="1"/>
  <c r="AI294" i="1"/>
  <c r="AI39" i="1"/>
  <c r="AI58" i="1"/>
  <c r="AI258" i="1"/>
  <c r="AI186" i="1"/>
  <c r="AI150" i="1"/>
  <c r="AI21" i="1"/>
  <c r="AC371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64" i="1"/>
  <c r="AI363" i="1"/>
  <c r="AI362" i="1"/>
  <c r="AI361" i="1"/>
  <c r="AI360" i="1"/>
  <c r="AI359" i="1"/>
  <c r="AI358" i="1"/>
  <c r="AI357" i="1"/>
  <c r="AI356" i="1"/>
  <c r="AI355" i="1"/>
  <c r="AI354" i="1"/>
  <c r="AI353" i="1"/>
  <c r="AI372" i="1"/>
  <c r="AI373" i="1"/>
  <c r="AI374" i="1"/>
  <c r="AI375" i="1"/>
  <c r="AI376" i="1"/>
  <c r="AI377" i="1"/>
  <c r="AI378" i="1"/>
  <c r="AI379" i="1"/>
  <c r="AI380" i="1"/>
  <c r="AI381" i="1"/>
  <c r="AI382" i="1"/>
  <c r="AI371" i="1"/>
  <c r="AB384" i="1"/>
  <c r="AA384" i="1"/>
  <c r="Y384" i="1"/>
  <c r="X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AG384" i="1" s="1"/>
  <c r="AH384" i="1" s="1"/>
  <c r="B384" i="1"/>
  <c r="AB383" i="1"/>
  <c r="Q383" i="1"/>
  <c r="B383" i="1"/>
  <c r="AG382" i="1"/>
  <c r="AH382" i="1" s="1"/>
  <c r="AE382" i="1"/>
  <c r="AF382" i="1" s="1"/>
  <c r="AD382" i="1"/>
  <c r="AG381" i="1"/>
  <c r="AH381" i="1" s="1"/>
  <c r="AE381" i="1"/>
  <c r="AF381" i="1" s="1"/>
  <c r="AD381" i="1"/>
  <c r="AG380" i="1"/>
  <c r="AH380" i="1" s="1"/>
  <c r="AE380" i="1"/>
  <c r="AF380" i="1" s="1"/>
  <c r="AD380" i="1"/>
  <c r="AG379" i="1"/>
  <c r="AH379" i="1" s="1"/>
  <c r="AE379" i="1"/>
  <c r="AF379" i="1" s="1"/>
  <c r="AD379" i="1"/>
  <c r="AG378" i="1"/>
  <c r="AH378" i="1" s="1"/>
  <c r="AE378" i="1"/>
  <c r="AF378" i="1" s="1"/>
  <c r="AD378" i="1"/>
  <c r="AG377" i="1"/>
  <c r="AH377" i="1" s="1"/>
  <c r="AE377" i="1"/>
  <c r="AF377" i="1" s="1"/>
  <c r="AD377" i="1"/>
  <c r="AG376" i="1"/>
  <c r="AH376" i="1" s="1"/>
  <c r="AE376" i="1"/>
  <c r="AF376" i="1" s="1"/>
  <c r="AD376" i="1"/>
  <c r="AG375" i="1"/>
  <c r="AH375" i="1" s="1"/>
  <c r="AE375" i="1"/>
  <c r="AF375" i="1" s="1"/>
  <c r="AD375" i="1"/>
  <c r="AG374" i="1"/>
  <c r="AH374" i="1" s="1"/>
  <c r="AE374" i="1"/>
  <c r="AF374" i="1" s="1"/>
  <c r="AD374" i="1"/>
  <c r="AG373" i="1"/>
  <c r="AH373" i="1" s="1"/>
  <c r="AE373" i="1"/>
  <c r="AF373" i="1" s="1"/>
  <c r="AD373" i="1"/>
  <c r="AG372" i="1"/>
  <c r="AH372" i="1" s="1"/>
  <c r="AE372" i="1"/>
  <c r="AF372" i="1" s="1"/>
  <c r="AG371" i="1"/>
  <c r="AH371" i="1" s="1"/>
  <c r="AE371" i="1"/>
  <c r="AF371" i="1" s="1"/>
  <c r="AD371" i="1"/>
  <c r="AC384" i="1"/>
  <c r="AC364" i="1"/>
  <c r="AC363" i="1"/>
  <c r="AC362" i="1"/>
  <c r="AC361" i="1"/>
  <c r="AC360" i="1"/>
  <c r="AC359" i="1"/>
  <c r="AC358" i="1"/>
  <c r="AC357" i="1"/>
  <c r="AC356" i="1"/>
  <c r="AI384" i="1" l="1"/>
  <c r="AI348" i="1"/>
  <c r="AI366" i="1"/>
  <c r="AD384" i="1"/>
  <c r="AE384" i="1"/>
  <c r="AF384" i="1" s="1"/>
  <c r="AC355" i="1"/>
  <c r="AE132" i="1"/>
  <c r="AF132" i="1" s="1"/>
  <c r="AG130" i="1"/>
  <c r="AH130" i="1" s="1"/>
  <c r="AE130" i="1"/>
  <c r="AF130" i="1" s="1"/>
  <c r="AD130" i="1"/>
  <c r="AG129" i="1"/>
  <c r="AH129" i="1" s="1"/>
  <c r="AE129" i="1"/>
  <c r="AF129" i="1" s="1"/>
  <c r="AD129" i="1"/>
  <c r="AG128" i="1"/>
  <c r="AH128" i="1" s="1"/>
  <c r="AE128" i="1"/>
  <c r="AF128" i="1" s="1"/>
  <c r="AD128" i="1"/>
  <c r="AG127" i="1"/>
  <c r="AH127" i="1" s="1"/>
  <c r="AE127" i="1"/>
  <c r="AF127" i="1" s="1"/>
  <c r="AD127" i="1"/>
  <c r="AG126" i="1"/>
  <c r="AH126" i="1" s="1"/>
  <c r="AE126" i="1"/>
  <c r="AF126" i="1" s="1"/>
  <c r="AD126" i="1"/>
  <c r="AG125" i="1"/>
  <c r="AH125" i="1" s="1"/>
  <c r="AE125" i="1"/>
  <c r="AF125" i="1" s="1"/>
  <c r="AD125" i="1"/>
  <c r="AG124" i="1"/>
  <c r="AH124" i="1" s="1"/>
  <c r="AF124" i="1"/>
  <c r="AE124" i="1"/>
  <c r="AD124" i="1"/>
  <c r="AG123" i="1"/>
  <c r="AH123" i="1" s="1"/>
  <c r="AE123" i="1"/>
  <c r="AF123" i="1" s="1"/>
  <c r="AD123" i="1"/>
  <c r="AG122" i="1"/>
  <c r="AH122" i="1" s="1"/>
  <c r="AF122" i="1"/>
  <c r="AE122" i="1"/>
  <c r="AD122" i="1"/>
  <c r="AG121" i="1"/>
  <c r="AH121" i="1" s="1"/>
  <c r="AE121" i="1"/>
  <c r="AF121" i="1" s="1"/>
  <c r="AD121" i="1"/>
  <c r="AG120" i="1"/>
  <c r="AH120" i="1" s="1"/>
  <c r="AE120" i="1"/>
  <c r="AF120" i="1" s="1"/>
  <c r="AD120" i="1"/>
  <c r="AG119" i="1"/>
  <c r="AH119" i="1" s="1"/>
  <c r="AE119" i="1"/>
  <c r="AF119" i="1" s="1"/>
  <c r="AD119" i="1"/>
  <c r="AE150" i="1"/>
  <c r="AF150" i="1" s="1"/>
  <c r="AD150" i="1"/>
  <c r="AG148" i="1"/>
  <c r="AH148" i="1" s="1"/>
  <c r="AE148" i="1"/>
  <c r="AF148" i="1" s="1"/>
  <c r="AD148" i="1"/>
  <c r="AG147" i="1"/>
  <c r="AH147" i="1" s="1"/>
  <c r="AE147" i="1"/>
  <c r="AF147" i="1" s="1"/>
  <c r="AD147" i="1"/>
  <c r="AG146" i="1"/>
  <c r="AH146" i="1" s="1"/>
  <c r="AE146" i="1"/>
  <c r="AF146" i="1" s="1"/>
  <c r="AD146" i="1"/>
  <c r="AG145" i="1"/>
  <c r="AH145" i="1" s="1"/>
  <c r="AE145" i="1"/>
  <c r="AF145" i="1" s="1"/>
  <c r="AD145" i="1"/>
  <c r="AG144" i="1"/>
  <c r="AH144" i="1" s="1"/>
  <c r="AE144" i="1"/>
  <c r="AF144" i="1" s="1"/>
  <c r="AD144" i="1"/>
  <c r="AG143" i="1"/>
  <c r="AH143" i="1" s="1"/>
  <c r="AE143" i="1"/>
  <c r="AF143" i="1" s="1"/>
  <c r="AD143" i="1"/>
  <c r="AG142" i="1"/>
  <c r="AH142" i="1" s="1"/>
  <c r="AE142" i="1"/>
  <c r="AF142" i="1" s="1"/>
  <c r="AD142" i="1"/>
  <c r="AG141" i="1"/>
  <c r="AH141" i="1" s="1"/>
  <c r="AE141" i="1"/>
  <c r="AF141" i="1" s="1"/>
  <c r="AD141" i="1"/>
  <c r="AG140" i="1"/>
  <c r="AH140" i="1" s="1"/>
  <c r="AE140" i="1"/>
  <c r="AF140" i="1" s="1"/>
  <c r="AD140" i="1"/>
  <c r="AG139" i="1"/>
  <c r="AH139" i="1" s="1"/>
  <c r="AE139" i="1"/>
  <c r="AF139" i="1" s="1"/>
  <c r="AD139" i="1"/>
  <c r="AG138" i="1"/>
  <c r="AH138" i="1" s="1"/>
  <c r="AE138" i="1"/>
  <c r="AF138" i="1" s="1"/>
  <c r="AD138" i="1"/>
  <c r="AG137" i="1"/>
  <c r="AH137" i="1" s="1"/>
  <c r="AE137" i="1"/>
  <c r="AF137" i="1" s="1"/>
  <c r="AD137" i="1"/>
  <c r="AD168" i="1"/>
  <c r="AG166" i="1"/>
  <c r="AH166" i="1" s="1"/>
  <c r="AE166" i="1"/>
  <c r="AF166" i="1" s="1"/>
  <c r="AD166" i="1"/>
  <c r="AG165" i="1"/>
  <c r="AH165" i="1" s="1"/>
  <c r="AE165" i="1"/>
  <c r="AF165" i="1" s="1"/>
  <c r="AD165" i="1"/>
  <c r="AG164" i="1"/>
  <c r="AH164" i="1" s="1"/>
  <c r="AE164" i="1"/>
  <c r="AF164" i="1" s="1"/>
  <c r="AD164" i="1"/>
  <c r="AG163" i="1"/>
  <c r="AH163" i="1" s="1"/>
  <c r="AE163" i="1"/>
  <c r="AF163" i="1" s="1"/>
  <c r="AD163" i="1"/>
  <c r="AG162" i="1"/>
  <c r="AH162" i="1" s="1"/>
  <c r="AE162" i="1"/>
  <c r="AF162" i="1" s="1"/>
  <c r="AD162" i="1"/>
  <c r="AG161" i="1"/>
  <c r="AH161" i="1" s="1"/>
  <c r="AE161" i="1"/>
  <c r="AF161" i="1" s="1"/>
  <c r="AD161" i="1"/>
  <c r="AG160" i="1"/>
  <c r="AH160" i="1" s="1"/>
  <c r="AE160" i="1"/>
  <c r="AF160" i="1" s="1"/>
  <c r="AD160" i="1"/>
  <c r="AG159" i="1"/>
  <c r="AH159" i="1" s="1"/>
  <c r="AE159" i="1"/>
  <c r="AF159" i="1" s="1"/>
  <c r="AD159" i="1"/>
  <c r="AG158" i="1"/>
  <c r="AH158" i="1" s="1"/>
  <c r="AE158" i="1"/>
  <c r="AF158" i="1" s="1"/>
  <c r="AD158" i="1"/>
  <c r="AG157" i="1"/>
  <c r="AH157" i="1" s="1"/>
  <c r="AE157" i="1"/>
  <c r="AF157" i="1" s="1"/>
  <c r="AD157" i="1"/>
  <c r="AG156" i="1"/>
  <c r="AH156" i="1" s="1"/>
  <c r="AE156" i="1"/>
  <c r="AF156" i="1" s="1"/>
  <c r="AD156" i="1"/>
  <c r="AH155" i="1"/>
  <c r="AG155" i="1"/>
  <c r="AE155" i="1"/>
  <c r="AF155" i="1" s="1"/>
  <c r="AD155" i="1"/>
  <c r="AD186" i="1"/>
  <c r="AG184" i="1"/>
  <c r="AH184" i="1" s="1"/>
  <c r="AE184" i="1"/>
  <c r="AF184" i="1" s="1"/>
  <c r="AD184" i="1"/>
  <c r="AG183" i="1"/>
  <c r="AH183" i="1" s="1"/>
  <c r="AE183" i="1"/>
  <c r="AF183" i="1" s="1"/>
  <c r="AD183" i="1"/>
  <c r="AG182" i="1"/>
  <c r="AH182" i="1" s="1"/>
  <c r="AE182" i="1"/>
  <c r="AF182" i="1" s="1"/>
  <c r="AD182" i="1"/>
  <c r="AG181" i="1"/>
  <c r="AH181" i="1" s="1"/>
  <c r="AE181" i="1"/>
  <c r="AF181" i="1" s="1"/>
  <c r="AD181" i="1"/>
  <c r="AG180" i="1"/>
  <c r="AH180" i="1" s="1"/>
  <c r="AE180" i="1"/>
  <c r="AF180" i="1" s="1"/>
  <c r="AD180" i="1"/>
  <c r="AG179" i="1"/>
  <c r="AH179" i="1" s="1"/>
  <c r="AE179" i="1"/>
  <c r="AF179" i="1" s="1"/>
  <c r="AD179" i="1"/>
  <c r="AG178" i="1"/>
  <c r="AH178" i="1" s="1"/>
  <c r="AE178" i="1"/>
  <c r="AF178" i="1" s="1"/>
  <c r="AD178" i="1"/>
  <c r="AG177" i="1"/>
  <c r="AH177" i="1" s="1"/>
  <c r="AE177" i="1"/>
  <c r="AF177" i="1" s="1"/>
  <c r="AD177" i="1"/>
  <c r="AG176" i="1"/>
  <c r="AH176" i="1" s="1"/>
  <c r="AE176" i="1"/>
  <c r="AF176" i="1" s="1"/>
  <c r="AD176" i="1"/>
  <c r="AG175" i="1"/>
  <c r="AH175" i="1" s="1"/>
  <c r="AE175" i="1"/>
  <c r="AF175" i="1" s="1"/>
  <c r="AD175" i="1"/>
  <c r="AG174" i="1"/>
  <c r="AH174" i="1" s="1"/>
  <c r="AE174" i="1"/>
  <c r="AF174" i="1" s="1"/>
  <c r="AD174" i="1"/>
  <c r="AG173" i="1"/>
  <c r="AH173" i="1" s="1"/>
  <c r="AE173" i="1"/>
  <c r="AF173" i="1" s="1"/>
  <c r="AD173" i="1"/>
  <c r="AG202" i="1"/>
  <c r="AH202" i="1" s="1"/>
  <c r="AF202" i="1"/>
  <c r="AE202" i="1"/>
  <c r="AD202" i="1"/>
  <c r="AG201" i="1"/>
  <c r="AH201" i="1" s="1"/>
  <c r="AE201" i="1"/>
  <c r="AF201" i="1" s="1"/>
  <c r="AD201" i="1"/>
  <c r="AG200" i="1"/>
  <c r="AH200" i="1" s="1"/>
  <c r="AE200" i="1"/>
  <c r="AF200" i="1" s="1"/>
  <c r="AD200" i="1"/>
  <c r="AG199" i="1"/>
  <c r="AH199" i="1" s="1"/>
  <c r="AE199" i="1"/>
  <c r="AF199" i="1" s="1"/>
  <c r="AD199" i="1"/>
  <c r="AG198" i="1"/>
  <c r="AH198" i="1" s="1"/>
  <c r="AE198" i="1"/>
  <c r="AF198" i="1" s="1"/>
  <c r="AD198" i="1"/>
  <c r="AG197" i="1"/>
  <c r="AH197" i="1" s="1"/>
  <c r="AE197" i="1"/>
  <c r="AF197" i="1" s="1"/>
  <c r="AD197" i="1"/>
  <c r="AG196" i="1"/>
  <c r="AH196" i="1" s="1"/>
  <c r="AE196" i="1"/>
  <c r="AF196" i="1" s="1"/>
  <c r="AD196" i="1"/>
  <c r="AG195" i="1"/>
  <c r="AH195" i="1" s="1"/>
  <c r="AE195" i="1"/>
  <c r="AF195" i="1" s="1"/>
  <c r="AD195" i="1"/>
  <c r="AG194" i="1"/>
  <c r="AH194" i="1" s="1"/>
  <c r="AE194" i="1"/>
  <c r="AF194" i="1" s="1"/>
  <c r="AD194" i="1"/>
  <c r="AG193" i="1"/>
  <c r="AH193" i="1" s="1"/>
  <c r="AE193" i="1"/>
  <c r="AF193" i="1" s="1"/>
  <c r="AD193" i="1"/>
  <c r="AH192" i="1"/>
  <c r="AG192" i="1"/>
  <c r="AE192" i="1"/>
  <c r="AF192" i="1" s="1"/>
  <c r="AD192" i="1"/>
  <c r="AG191" i="1"/>
  <c r="AH191" i="1" s="1"/>
  <c r="AE191" i="1"/>
  <c r="AF191" i="1" s="1"/>
  <c r="AD191" i="1"/>
  <c r="AG222" i="1"/>
  <c r="AH222" i="1" s="1"/>
  <c r="AE222" i="1"/>
  <c r="AF222" i="1" s="1"/>
  <c r="AG220" i="1"/>
  <c r="AH220" i="1" s="1"/>
  <c r="AE220" i="1"/>
  <c r="AF220" i="1" s="1"/>
  <c r="AD220" i="1"/>
  <c r="AG219" i="1"/>
  <c r="AH219" i="1" s="1"/>
  <c r="AE219" i="1"/>
  <c r="AF219" i="1" s="1"/>
  <c r="AD219" i="1"/>
  <c r="AG218" i="1"/>
  <c r="AH218" i="1" s="1"/>
  <c r="AE218" i="1"/>
  <c r="AF218" i="1" s="1"/>
  <c r="AD218" i="1"/>
  <c r="AG217" i="1"/>
  <c r="AH217" i="1" s="1"/>
  <c r="AE217" i="1"/>
  <c r="AF217" i="1" s="1"/>
  <c r="AD217" i="1"/>
  <c r="AG216" i="1"/>
  <c r="AH216" i="1" s="1"/>
  <c r="AE216" i="1"/>
  <c r="AF216" i="1" s="1"/>
  <c r="AD216" i="1"/>
  <c r="AG215" i="1"/>
  <c r="AH215" i="1" s="1"/>
  <c r="AE215" i="1"/>
  <c r="AF215" i="1" s="1"/>
  <c r="AD215" i="1"/>
  <c r="AG214" i="1"/>
  <c r="AH214" i="1" s="1"/>
  <c r="AE214" i="1"/>
  <c r="AF214" i="1" s="1"/>
  <c r="AD214" i="1"/>
  <c r="AG213" i="1"/>
  <c r="AH213" i="1" s="1"/>
  <c r="AE213" i="1"/>
  <c r="AF213" i="1" s="1"/>
  <c r="AD213" i="1"/>
  <c r="AG212" i="1"/>
  <c r="AH212" i="1" s="1"/>
  <c r="AE212" i="1"/>
  <c r="AF212" i="1" s="1"/>
  <c r="AD212" i="1"/>
  <c r="AG211" i="1"/>
  <c r="AH211" i="1" s="1"/>
  <c r="AE211" i="1"/>
  <c r="AF211" i="1" s="1"/>
  <c r="AD211" i="1"/>
  <c r="AH210" i="1"/>
  <c r="AG210" i="1"/>
  <c r="AE210" i="1"/>
  <c r="AF210" i="1" s="1"/>
  <c r="AD210" i="1"/>
  <c r="AG209" i="1"/>
  <c r="AH209" i="1" s="1"/>
  <c r="AE209" i="1"/>
  <c r="AF209" i="1" s="1"/>
  <c r="AD209" i="1"/>
  <c r="AG238" i="1"/>
  <c r="AH238" i="1" s="1"/>
  <c r="AE238" i="1"/>
  <c r="AF238" i="1" s="1"/>
  <c r="AD238" i="1"/>
  <c r="AG237" i="1"/>
  <c r="AH237" i="1" s="1"/>
  <c r="AE237" i="1"/>
  <c r="AF237" i="1" s="1"/>
  <c r="AD237" i="1"/>
  <c r="AG236" i="1"/>
  <c r="AH236" i="1" s="1"/>
  <c r="AE236" i="1"/>
  <c r="AF236" i="1" s="1"/>
  <c r="AD236" i="1"/>
  <c r="AG235" i="1"/>
  <c r="AH235" i="1" s="1"/>
  <c r="AE235" i="1"/>
  <c r="AF235" i="1" s="1"/>
  <c r="AD235" i="1"/>
  <c r="AG234" i="1"/>
  <c r="AH234" i="1" s="1"/>
  <c r="AE234" i="1"/>
  <c r="AF234" i="1" s="1"/>
  <c r="AD234" i="1"/>
  <c r="AG233" i="1"/>
  <c r="AH233" i="1" s="1"/>
  <c r="AE233" i="1"/>
  <c r="AF233" i="1" s="1"/>
  <c r="AD233" i="1"/>
  <c r="AG232" i="1"/>
  <c r="AH232" i="1" s="1"/>
  <c r="AE232" i="1"/>
  <c r="AF232" i="1" s="1"/>
  <c r="AD232" i="1"/>
  <c r="AG231" i="1"/>
  <c r="AH231" i="1" s="1"/>
  <c r="AE231" i="1"/>
  <c r="AF231" i="1" s="1"/>
  <c r="AD231" i="1"/>
  <c r="AG230" i="1"/>
  <c r="AH230" i="1" s="1"/>
  <c r="AE230" i="1"/>
  <c r="AF230" i="1" s="1"/>
  <c r="AD230" i="1"/>
  <c r="AG229" i="1"/>
  <c r="AH229" i="1" s="1"/>
  <c r="AE229" i="1"/>
  <c r="AF229" i="1" s="1"/>
  <c r="AD229" i="1"/>
  <c r="AG228" i="1"/>
  <c r="AH228" i="1" s="1"/>
  <c r="AE228" i="1"/>
  <c r="AF228" i="1" s="1"/>
  <c r="AD228" i="1"/>
  <c r="AG227" i="1"/>
  <c r="AH227" i="1" s="1"/>
  <c r="AE227" i="1"/>
  <c r="AF227" i="1" s="1"/>
  <c r="AD227" i="1"/>
  <c r="AE258" i="1"/>
  <c r="AF258" i="1" s="1"/>
  <c r="AD258" i="1"/>
  <c r="AG256" i="1"/>
  <c r="AH256" i="1" s="1"/>
  <c r="AE256" i="1"/>
  <c r="AF256" i="1" s="1"/>
  <c r="AD256" i="1"/>
  <c r="AG255" i="1"/>
  <c r="AH255" i="1" s="1"/>
  <c r="AE255" i="1"/>
  <c r="AF255" i="1" s="1"/>
  <c r="AD255" i="1"/>
  <c r="AG254" i="1"/>
  <c r="AH254" i="1" s="1"/>
  <c r="AE254" i="1"/>
  <c r="AF254" i="1" s="1"/>
  <c r="AD254" i="1"/>
  <c r="AG253" i="1"/>
  <c r="AH253" i="1" s="1"/>
  <c r="AE253" i="1"/>
  <c r="AF253" i="1" s="1"/>
  <c r="AD253" i="1"/>
  <c r="AG252" i="1"/>
  <c r="AH252" i="1" s="1"/>
  <c r="AE252" i="1"/>
  <c r="AF252" i="1" s="1"/>
  <c r="AD252" i="1"/>
  <c r="AG251" i="1"/>
  <c r="AH251" i="1" s="1"/>
  <c r="AE251" i="1"/>
  <c r="AF251" i="1" s="1"/>
  <c r="AD251" i="1"/>
  <c r="AG250" i="1"/>
  <c r="AH250" i="1" s="1"/>
  <c r="AE250" i="1"/>
  <c r="AF250" i="1" s="1"/>
  <c r="AD250" i="1"/>
  <c r="AG249" i="1"/>
  <c r="AH249" i="1" s="1"/>
  <c r="AE249" i="1"/>
  <c r="AF249" i="1" s="1"/>
  <c r="AD249" i="1"/>
  <c r="AG248" i="1"/>
  <c r="AH248" i="1" s="1"/>
  <c r="AE248" i="1"/>
  <c r="AF248" i="1" s="1"/>
  <c r="AD248" i="1"/>
  <c r="AG247" i="1"/>
  <c r="AH247" i="1" s="1"/>
  <c r="AE247" i="1"/>
  <c r="AF247" i="1" s="1"/>
  <c r="AD247" i="1"/>
  <c r="AG246" i="1"/>
  <c r="AH246" i="1" s="1"/>
  <c r="AE246" i="1"/>
  <c r="AF246" i="1" s="1"/>
  <c r="AD246" i="1"/>
  <c r="AG245" i="1"/>
  <c r="AH245" i="1" s="1"/>
  <c r="AE245" i="1"/>
  <c r="AF245" i="1" s="1"/>
  <c r="AD245" i="1"/>
  <c r="AG274" i="1"/>
  <c r="AH274" i="1" s="1"/>
  <c r="AE274" i="1"/>
  <c r="AF274" i="1" s="1"/>
  <c r="AD274" i="1"/>
  <c r="AG273" i="1"/>
  <c r="AH273" i="1" s="1"/>
  <c r="AE273" i="1"/>
  <c r="AF273" i="1" s="1"/>
  <c r="AD273" i="1"/>
  <c r="AG272" i="1"/>
  <c r="AH272" i="1" s="1"/>
  <c r="AE272" i="1"/>
  <c r="AF272" i="1" s="1"/>
  <c r="AD272" i="1"/>
  <c r="AG271" i="1"/>
  <c r="AH271" i="1" s="1"/>
  <c r="AE271" i="1"/>
  <c r="AF271" i="1" s="1"/>
  <c r="AD271" i="1"/>
  <c r="AG270" i="1"/>
  <c r="AH270" i="1" s="1"/>
  <c r="AE270" i="1"/>
  <c r="AF270" i="1" s="1"/>
  <c r="AD270" i="1"/>
  <c r="AG269" i="1"/>
  <c r="AH269" i="1" s="1"/>
  <c r="AE269" i="1"/>
  <c r="AF269" i="1" s="1"/>
  <c r="AD269" i="1"/>
  <c r="AG268" i="1"/>
  <c r="AH268" i="1" s="1"/>
  <c r="AE268" i="1"/>
  <c r="AF268" i="1" s="1"/>
  <c r="AD268" i="1"/>
  <c r="AG267" i="1"/>
  <c r="AH267" i="1" s="1"/>
  <c r="AE267" i="1"/>
  <c r="AF267" i="1" s="1"/>
  <c r="AD267" i="1"/>
  <c r="AG266" i="1"/>
  <c r="AH266" i="1" s="1"/>
  <c r="AE266" i="1"/>
  <c r="AF266" i="1" s="1"/>
  <c r="AD266" i="1"/>
  <c r="AG265" i="1"/>
  <c r="AH265" i="1" s="1"/>
  <c r="AE265" i="1"/>
  <c r="AF265" i="1" s="1"/>
  <c r="AD265" i="1"/>
  <c r="AG264" i="1"/>
  <c r="AH264" i="1" s="1"/>
  <c r="AE264" i="1"/>
  <c r="AF264" i="1" s="1"/>
  <c r="AD264" i="1"/>
  <c r="AG263" i="1"/>
  <c r="AH263" i="1" s="1"/>
  <c r="AE263" i="1"/>
  <c r="AF263" i="1" s="1"/>
  <c r="AD263" i="1"/>
  <c r="AG292" i="1"/>
  <c r="AH292" i="1" s="1"/>
  <c r="AE292" i="1"/>
  <c r="AF292" i="1" s="1"/>
  <c r="AD292" i="1"/>
  <c r="AG291" i="1"/>
  <c r="AH291" i="1" s="1"/>
  <c r="AE291" i="1"/>
  <c r="AF291" i="1" s="1"/>
  <c r="AD291" i="1"/>
  <c r="AG290" i="1"/>
  <c r="AH290" i="1" s="1"/>
  <c r="AE290" i="1"/>
  <c r="AF290" i="1" s="1"/>
  <c r="AD290" i="1"/>
  <c r="AG289" i="1"/>
  <c r="AH289" i="1" s="1"/>
  <c r="AE289" i="1"/>
  <c r="AF289" i="1" s="1"/>
  <c r="AD289" i="1"/>
  <c r="AG288" i="1"/>
  <c r="AH288" i="1" s="1"/>
  <c r="AE288" i="1"/>
  <c r="AF288" i="1" s="1"/>
  <c r="AD288" i="1"/>
  <c r="AG287" i="1"/>
  <c r="AH287" i="1" s="1"/>
  <c r="AE287" i="1"/>
  <c r="AF287" i="1" s="1"/>
  <c r="AD287" i="1"/>
  <c r="AG286" i="1"/>
  <c r="AH286" i="1" s="1"/>
  <c r="AE286" i="1"/>
  <c r="AF286" i="1" s="1"/>
  <c r="AD286" i="1"/>
  <c r="AG285" i="1"/>
  <c r="AH285" i="1" s="1"/>
  <c r="AE285" i="1"/>
  <c r="AF285" i="1" s="1"/>
  <c r="AD285" i="1"/>
  <c r="AG284" i="1"/>
  <c r="AH284" i="1" s="1"/>
  <c r="AE284" i="1"/>
  <c r="AF284" i="1" s="1"/>
  <c r="AD284" i="1"/>
  <c r="AG283" i="1"/>
  <c r="AH283" i="1" s="1"/>
  <c r="AE283" i="1"/>
  <c r="AF283" i="1" s="1"/>
  <c r="AD283" i="1"/>
  <c r="AG282" i="1"/>
  <c r="AH282" i="1" s="1"/>
  <c r="AE282" i="1"/>
  <c r="AF282" i="1" s="1"/>
  <c r="AD282" i="1"/>
  <c r="AG281" i="1"/>
  <c r="AH281" i="1" s="1"/>
  <c r="AE281" i="1"/>
  <c r="AF281" i="1" s="1"/>
  <c r="AD281" i="1"/>
  <c r="AG310" i="1"/>
  <c r="AH310" i="1" s="1"/>
  <c r="AE310" i="1"/>
  <c r="AF310" i="1" s="1"/>
  <c r="AD310" i="1"/>
  <c r="AD309" i="1"/>
  <c r="AG308" i="1"/>
  <c r="AH308" i="1" s="1"/>
  <c r="AE308" i="1"/>
  <c r="AF308" i="1" s="1"/>
  <c r="AD308" i="1"/>
  <c r="AG307" i="1"/>
  <c r="AH307" i="1" s="1"/>
  <c r="AE307" i="1"/>
  <c r="AF307" i="1" s="1"/>
  <c r="AD307" i="1"/>
  <c r="AG306" i="1"/>
  <c r="AH306" i="1" s="1"/>
  <c r="AE306" i="1"/>
  <c r="AF306" i="1" s="1"/>
  <c r="AD306" i="1"/>
  <c r="AG305" i="1"/>
  <c r="AH305" i="1" s="1"/>
  <c r="AE305" i="1"/>
  <c r="AF305" i="1" s="1"/>
  <c r="AD305" i="1"/>
  <c r="AG304" i="1"/>
  <c r="AH304" i="1" s="1"/>
  <c r="AE304" i="1"/>
  <c r="AF304" i="1" s="1"/>
  <c r="AD304" i="1"/>
  <c r="AG303" i="1"/>
  <c r="AH303" i="1" s="1"/>
  <c r="AE303" i="1"/>
  <c r="AF303" i="1" s="1"/>
  <c r="AD303" i="1"/>
  <c r="AG302" i="1"/>
  <c r="AH302" i="1" s="1"/>
  <c r="AE302" i="1"/>
  <c r="AF302" i="1" s="1"/>
  <c r="AD302" i="1"/>
  <c r="AG301" i="1"/>
  <c r="AH301" i="1" s="1"/>
  <c r="AE301" i="1"/>
  <c r="AF301" i="1" s="1"/>
  <c r="AD301" i="1"/>
  <c r="AG300" i="1"/>
  <c r="AH300" i="1" s="1"/>
  <c r="AE300" i="1"/>
  <c r="AF300" i="1" s="1"/>
  <c r="AD300" i="1"/>
  <c r="AG299" i="1"/>
  <c r="AH299" i="1" s="1"/>
  <c r="AE299" i="1"/>
  <c r="AF299" i="1" s="1"/>
  <c r="AD299" i="1"/>
  <c r="AG364" i="1"/>
  <c r="AH364" i="1" s="1"/>
  <c r="AE364" i="1"/>
  <c r="AF364" i="1" s="1"/>
  <c r="AD364" i="1"/>
  <c r="AG363" i="1"/>
  <c r="AH363" i="1" s="1"/>
  <c r="AE363" i="1"/>
  <c r="AF363" i="1" s="1"/>
  <c r="AD363" i="1"/>
  <c r="AG362" i="1"/>
  <c r="AH362" i="1" s="1"/>
  <c r="AE362" i="1"/>
  <c r="AF362" i="1" s="1"/>
  <c r="AD362" i="1"/>
  <c r="AG361" i="1"/>
  <c r="AH361" i="1" s="1"/>
  <c r="AE361" i="1"/>
  <c r="AF361" i="1" s="1"/>
  <c r="AD361" i="1"/>
  <c r="AG360" i="1"/>
  <c r="AH360" i="1" s="1"/>
  <c r="AE360" i="1"/>
  <c r="AF360" i="1" s="1"/>
  <c r="AD360" i="1"/>
  <c r="AG359" i="1"/>
  <c r="AH359" i="1" s="1"/>
  <c r="AE359" i="1"/>
  <c r="AF359" i="1" s="1"/>
  <c r="AD359" i="1"/>
  <c r="AG358" i="1"/>
  <c r="AH358" i="1" s="1"/>
  <c r="AE358" i="1"/>
  <c r="AF358" i="1" s="1"/>
  <c r="AD358" i="1"/>
  <c r="AG357" i="1"/>
  <c r="AH357" i="1" s="1"/>
  <c r="AE357" i="1"/>
  <c r="AF357" i="1" s="1"/>
  <c r="AD357" i="1"/>
  <c r="AG356" i="1"/>
  <c r="AH356" i="1" s="1"/>
  <c r="AE356" i="1"/>
  <c r="AF356" i="1" s="1"/>
  <c r="AD356" i="1"/>
  <c r="AG355" i="1"/>
  <c r="AH355" i="1" s="1"/>
  <c r="AE355" i="1"/>
  <c r="AF355" i="1" s="1"/>
  <c r="AD355" i="1"/>
  <c r="AH354" i="1"/>
  <c r="AG354" i="1"/>
  <c r="AE354" i="1"/>
  <c r="AF354" i="1" s="1"/>
  <c r="AD354" i="1"/>
  <c r="AG353" i="1"/>
  <c r="AH353" i="1" s="1"/>
  <c r="AE353" i="1"/>
  <c r="AF353" i="1" s="1"/>
  <c r="AD353" i="1"/>
  <c r="AG328" i="1"/>
  <c r="AH328" i="1" s="1"/>
  <c r="AE328" i="1"/>
  <c r="AF328" i="1" s="1"/>
  <c r="AD328" i="1"/>
  <c r="AG327" i="1"/>
  <c r="AH327" i="1" s="1"/>
  <c r="AE327" i="1"/>
  <c r="AF327" i="1" s="1"/>
  <c r="AD327" i="1"/>
  <c r="AG326" i="1"/>
  <c r="AH326" i="1" s="1"/>
  <c r="AE326" i="1"/>
  <c r="AF326" i="1" s="1"/>
  <c r="AD326" i="1"/>
  <c r="AG325" i="1"/>
  <c r="AH325" i="1" s="1"/>
  <c r="AE325" i="1"/>
  <c r="AF325" i="1" s="1"/>
  <c r="AD325" i="1"/>
  <c r="AG324" i="1"/>
  <c r="AH324" i="1" s="1"/>
  <c r="AE324" i="1"/>
  <c r="AF324" i="1" s="1"/>
  <c r="AD324" i="1"/>
  <c r="AG323" i="1"/>
  <c r="AH323" i="1" s="1"/>
  <c r="AE323" i="1"/>
  <c r="AF323" i="1" s="1"/>
  <c r="AD323" i="1"/>
  <c r="AG322" i="1"/>
  <c r="AH322" i="1" s="1"/>
  <c r="AE322" i="1"/>
  <c r="AF322" i="1" s="1"/>
  <c r="AD322" i="1"/>
  <c r="AG321" i="1"/>
  <c r="AH321" i="1" s="1"/>
  <c r="AE321" i="1"/>
  <c r="AF321" i="1" s="1"/>
  <c r="AD321" i="1"/>
  <c r="AG320" i="1"/>
  <c r="AH320" i="1" s="1"/>
  <c r="AE320" i="1"/>
  <c r="AF320" i="1" s="1"/>
  <c r="AD320" i="1"/>
  <c r="AG319" i="1"/>
  <c r="AH319" i="1" s="1"/>
  <c r="AE319" i="1"/>
  <c r="AF319" i="1" s="1"/>
  <c r="AD319" i="1"/>
  <c r="AG318" i="1"/>
  <c r="AH318" i="1" s="1"/>
  <c r="AE318" i="1"/>
  <c r="AF318" i="1" s="1"/>
  <c r="AD318" i="1"/>
  <c r="AG317" i="1"/>
  <c r="AH317" i="1" s="1"/>
  <c r="AE317" i="1"/>
  <c r="AF317" i="1" s="1"/>
  <c r="AD317" i="1"/>
  <c r="AE348" i="1"/>
  <c r="AF348" i="1" s="1"/>
  <c r="AD348" i="1"/>
  <c r="AG346" i="1"/>
  <c r="AH346" i="1" s="1"/>
  <c r="AF346" i="1"/>
  <c r="AE346" i="1"/>
  <c r="AD346" i="1"/>
  <c r="AG345" i="1"/>
  <c r="AH345" i="1" s="1"/>
  <c r="AE345" i="1"/>
  <c r="AF345" i="1" s="1"/>
  <c r="AD345" i="1"/>
  <c r="AG344" i="1"/>
  <c r="AH344" i="1" s="1"/>
  <c r="AE344" i="1"/>
  <c r="AF344" i="1" s="1"/>
  <c r="AD344" i="1"/>
  <c r="AG343" i="1"/>
  <c r="AH343" i="1" s="1"/>
  <c r="AE343" i="1"/>
  <c r="AF343" i="1" s="1"/>
  <c r="AD343" i="1"/>
  <c r="AG342" i="1"/>
  <c r="AH342" i="1" s="1"/>
  <c r="AE342" i="1"/>
  <c r="AF342" i="1" s="1"/>
  <c r="AD342" i="1"/>
  <c r="AG341" i="1"/>
  <c r="AH341" i="1" s="1"/>
  <c r="AE341" i="1"/>
  <c r="AF341" i="1" s="1"/>
  <c r="AD341" i="1"/>
  <c r="AG340" i="1"/>
  <c r="AH340" i="1" s="1"/>
  <c r="AE340" i="1"/>
  <c r="AF340" i="1" s="1"/>
  <c r="AD340" i="1"/>
  <c r="AG339" i="1"/>
  <c r="AH339" i="1" s="1"/>
  <c r="AE339" i="1"/>
  <c r="AF339" i="1" s="1"/>
  <c r="AD339" i="1"/>
  <c r="AG338" i="1"/>
  <c r="AH338" i="1" s="1"/>
  <c r="AE338" i="1"/>
  <c r="AF338" i="1" s="1"/>
  <c r="AD338" i="1"/>
  <c r="AG337" i="1"/>
  <c r="AH337" i="1" s="1"/>
  <c r="AE337" i="1"/>
  <c r="AF337" i="1" s="1"/>
  <c r="AD337" i="1"/>
  <c r="AG336" i="1"/>
  <c r="AH336" i="1" s="1"/>
  <c r="AE336" i="1"/>
  <c r="AF336" i="1" s="1"/>
  <c r="AD336" i="1"/>
  <c r="AG335" i="1"/>
  <c r="AH335" i="1" s="1"/>
  <c r="AE335" i="1"/>
  <c r="AF335" i="1" s="1"/>
  <c r="AD335" i="1"/>
  <c r="AC354" i="1"/>
  <c r="AC353" i="1"/>
  <c r="AB366" i="1"/>
  <c r="AA366" i="1"/>
  <c r="Y366" i="1"/>
  <c r="X366" i="1"/>
  <c r="T366" i="1"/>
  <c r="S366" i="1"/>
  <c r="V366" i="1"/>
  <c r="U366" i="1"/>
  <c r="R366" i="1"/>
  <c r="Q366" i="1"/>
  <c r="P366" i="1"/>
  <c r="O366" i="1"/>
  <c r="N366" i="1"/>
  <c r="M366" i="1"/>
  <c r="I366" i="1"/>
  <c r="L366" i="1"/>
  <c r="F366" i="1"/>
  <c r="H366" i="1"/>
  <c r="G366" i="1"/>
  <c r="K366" i="1"/>
  <c r="J366" i="1"/>
  <c r="E366" i="1"/>
  <c r="D366" i="1"/>
  <c r="C366" i="1"/>
  <c r="B366" i="1"/>
  <c r="AB365" i="1"/>
  <c r="Q365" i="1"/>
  <c r="B365" i="1"/>
  <c r="AC336" i="1"/>
  <c r="AC337" i="1"/>
  <c r="AC338" i="1"/>
  <c r="AC339" i="1"/>
  <c r="AC340" i="1"/>
  <c r="AC341" i="1"/>
  <c r="AC342" i="1"/>
  <c r="AC343" i="1"/>
  <c r="AC344" i="1"/>
  <c r="AC345" i="1"/>
  <c r="AC346" i="1"/>
  <c r="AC335" i="1"/>
  <c r="AB348" i="1"/>
  <c r="AA348" i="1"/>
  <c r="Y348" i="1"/>
  <c r="X348" i="1"/>
  <c r="T348" i="1"/>
  <c r="S348" i="1"/>
  <c r="V348" i="1"/>
  <c r="U348" i="1"/>
  <c r="R348" i="1"/>
  <c r="Q348" i="1"/>
  <c r="P348" i="1"/>
  <c r="O348" i="1"/>
  <c r="N348" i="1"/>
  <c r="M348" i="1"/>
  <c r="I348" i="1"/>
  <c r="L348" i="1"/>
  <c r="F348" i="1"/>
  <c r="H348" i="1"/>
  <c r="G348" i="1"/>
  <c r="AG348" i="1" s="1"/>
  <c r="AH348" i="1" s="1"/>
  <c r="K348" i="1"/>
  <c r="J348" i="1"/>
  <c r="E348" i="1"/>
  <c r="D348" i="1"/>
  <c r="C348" i="1"/>
  <c r="B348" i="1"/>
  <c r="AB347" i="1"/>
  <c r="Q347" i="1"/>
  <c r="B347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B330" i="1"/>
  <c r="AA330" i="1"/>
  <c r="Y330" i="1"/>
  <c r="X330" i="1"/>
  <c r="T330" i="1"/>
  <c r="S330" i="1"/>
  <c r="V330" i="1"/>
  <c r="U330" i="1"/>
  <c r="R330" i="1"/>
  <c r="Q330" i="1"/>
  <c r="P330" i="1"/>
  <c r="O330" i="1"/>
  <c r="N330" i="1"/>
  <c r="M330" i="1"/>
  <c r="I330" i="1"/>
  <c r="L330" i="1"/>
  <c r="F330" i="1"/>
  <c r="H330" i="1"/>
  <c r="G330" i="1"/>
  <c r="K330" i="1"/>
  <c r="J330" i="1"/>
  <c r="E330" i="1"/>
  <c r="D330" i="1"/>
  <c r="B330" i="1"/>
  <c r="AB329" i="1"/>
  <c r="Q329" i="1"/>
  <c r="B329" i="1"/>
  <c r="C330" i="1"/>
  <c r="AD330" i="1" s="1"/>
  <c r="AC310" i="1"/>
  <c r="AC309" i="1"/>
  <c r="C309" i="1"/>
  <c r="AC308" i="1"/>
  <c r="AC307" i="1"/>
  <c r="AC306" i="1"/>
  <c r="AC305" i="1"/>
  <c r="I263" i="1"/>
  <c r="I264" i="1"/>
  <c r="L263" i="1"/>
  <c r="L264" i="1"/>
  <c r="F263" i="1"/>
  <c r="F264" i="1"/>
  <c r="AC304" i="1"/>
  <c r="AC303" i="1"/>
  <c r="AC302" i="1"/>
  <c r="AC301" i="1"/>
  <c r="AC300" i="1"/>
  <c r="AC299" i="1"/>
  <c r="AB312" i="1"/>
  <c r="AA312" i="1"/>
  <c r="Y312" i="1"/>
  <c r="X312" i="1"/>
  <c r="T312" i="1"/>
  <c r="S312" i="1"/>
  <c r="V312" i="1"/>
  <c r="U312" i="1"/>
  <c r="R312" i="1"/>
  <c r="Q312" i="1"/>
  <c r="P312" i="1"/>
  <c r="O312" i="1"/>
  <c r="N312" i="1"/>
  <c r="M312" i="1"/>
  <c r="I312" i="1"/>
  <c r="F312" i="1"/>
  <c r="H312" i="1"/>
  <c r="G312" i="1"/>
  <c r="K312" i="1"/>
  <c r="J312" i="1"/>
  <c r="E312" i="1"/>
  <c r="D312" i="1"/>
  <c r="B312" i="1"/>
  <c r="AB311" i="1"/>
  <c r="Q311" i="1"/>
  <c r="B311" i="1"/>
  <c r="L312" i="1"/>
  <c r="AC282" i="1"/>
  <c r="AC283" i="1"/>
  <c r="AC284" i="1"/>
  <c r="AC285" i="1"/>
  <c r="AC286" i="1"/>
  <c r="AC287" i="1"/>
  <c r="AC288" i="1"/>
  <c r="AC289" i="1"/>
  <c r="AC290" i="1"/>
  <c r="AC291" i="1"/>
  <c r="AC292" i="1"/>
  <c r="F282" i="1"/>
  <c r="L282" i="1"/>
  <c r="I282" i="1"/>
  <c r="F283" i="1"/>
  <c r="L283" i="1"/>
  <c r="I283" i="1"/>
  <c r="F284" i="1"/>
  <c r="L284" i="1"/>
  <c r="I284" i="1"/>
  <c r="F285" i="1"/>
  <c r="L285" i="1"/>
  <c r="I285" i="1"/>
  <c r="F286" i="1"/>
  <c r="L286" i="1"/>
  <c r="I286" i="1"/>
  <c r="F287" i="1"/>
  <c r="L287" i="1"/>
  <c r="I287" i="1"/>
  <c r="F288" i="1"/>
  <c r="L288" i="1"/>
  <c r="I288" i="1"/>
  <c r="F289" i="1"/>
  <c r="L289" i="1"/>
  <c r="I289" i="1"/>
  <c r="F290" i="1"/>
  <c r="L290" i="1"/>
  <c r="I290" i="1"/>
  <c r="F291" i="1"/>
  <c r="L291" i="1"/>
  <c r="I291" i="1"/>
  <c r="F292" i="1"/>
  <c r="L292" i="1"/>
  <c r="I292" i="1"/>
  <c r="AC281" i="1"/>
  <c r="I281" i="1"/>
  <c r="L281" i="1"/>
  <c r="F281" i="1"/>
  <c r="AB294" i="1"/>
  <c r="AA294" i="1"/>
  <c r="Y294" i="1"/>
  <c r="X294" i="1"/>
  <c r="T294" i="1"/>
  <c r="S294" i="1"/>
  <c r="V294" i="1"/>
  <c r="U294" i="1"/>
  <c r="R294" i="1"/>
  <c r="Q294" i="1"/>
  <c r="P294" i="1"/>
  <c r="O294" i="1"/>
  <c r="N294" i="1"/>
  <c r="M294" i="1"/>
  <c r="H294" i="1"/>
  <c r="G294" i="1"/>
  <c r="K294" i="1"/>
  <c r="J294" i="1"/>
  <c r="E294" i="1"/>
  <c r="D294" i="1"/>
  <c r="C294" i="1"/>
  <c r="AG294" i="1" s="1"/>
  <c r="AH294" i="1" s="1"/>
  <c r="B294" i="1"/>
  <c r="AB293" i="1"/>
  <c r="Q293" i="1"/>
  <c r="B293" i="1"/>
  <c r="AC274" i="1"/>
  <c r="AC273" i="1"/>
  <c r="AC272" i="1"/>
  <c r="AC271" i="1"/>
  <c r="AC270" i="1"/>
  <c r="F270" i="1"/>
  <c r="L270" i="1"/>
  <c r="I270" i="1"/>
  <c r="F271" i="1"/>
  <c r="L271" i="1"/>
  <c r="I271" i="1"/>
  <c r="F272" i="1"/>
  <c r="L272" i="1"/>
  <c r="I272" i="1"/>
  <c r="F273" i="1"/>
  <c r="L273" i="1"/>
  <c r="I273" i="1"/>
  <c r="F274" i="1"/>
  <c r="L274" i="1"/>
  <c r="I274" i="1"/>
  <c r="AC269" i="1"/>
  <c r="I269" i="1"/>
  <c r="L269" i="1"/>
  <c r="F269" i="1"/>
  <c r="AC268" i="1"/>
  <c r="F268" i="1"/>
  <c r="L268" i="1"/>
  <c r="I268" i="1"/>
  <c r="AC267" i="1"/>
  <c r="I267" i="1"/>
  <c r="L267" i="1"/>
  <c r="F267" i="1"/>
  <c r="I266" i="1"/>
  <c r="L266" i="1"/>
  <c r="F266" i="1"/>
  <c r="AC266" i="1"/>
  <c r="AC265" i="1"/>
  <c r="L265" i="1"/>
  <c r="I265" i="1"/>
  <c r="F265" i="1"/>
  <c r="AC264" i="1"/>
  <c r="AC263" i="1"/>
  <c r="AA276" i="1"/>
  <c r="Y276" i="1"/>
  <c r="X276" i="1"/>
  <c r="T276" i="1"/>
  <c r="S276" i="1"/>
  <c r="V276" i="1"/>
  <c r="U276" i="1"/>
  <c r="R276" i="1"/>
  <c r="Q276" i="1"/>
  <c r="P276" i="1"/>
  <c r="O276" i="1"/>
  <c r="N276" i="1"/>
  <c r="M276" i="1"/>
  <c r="AB276" i="1"/>
  <c r="H276" i="1"/>
  <c r="K276" i="1"/>
  <c r="E276" i="1"/>
  <c r="G276" i="1"/>
  <c r="J276" i="1"/>
  <c r="D276" i="1"/>
  <c r="C276" i="1"/>
  <c r="AG276" i="1" s="1"/>
  <c r="AH276" i="1" s="1"/>
  <c r="B276" i="1"/>
  <c r="Q275" i="1"/>
  <c r="AB275" i="1"/>
  <c r="B275" i="1"/>
  <c r="AA258" i="1"/>
  <c r="Y258" i="1"/>
  <c r="X258" i="1"/>
  <c r="T258" i="1"/>
  <c r="S258" i="1"/>
  <c r="V258" i="1"/>
  <c r="U258" i="1"/>
  <c r="R258" i="1"/>
  <c r="Q258" i="1"/>
  <c r="P258" i="1"/>
  <c r="O258" i="1"/>
  <c r="N258" i="1"/>
  <c r="M258" i="1"/>
  <c r="AB258" i="1"/>
  <c r="I258" i="1"/>
  <c r="L258" i="1"/>
  <c r="F258" i="1"/>
  <c r="H258" i="1"/>
  <c r="K258" i="1"/>
  <c r="E258" i="1"/>
  <c r="G258" i="1"/>
  <c r="AG258" i="1" s="1"/>
  <c r="AH258" i="1" s="1"/>
  <c r="J258" i="1"/>
  <c r="D258" i="1"/>
  <c r="C258" i="1"/>
  <c r="B258" i="1"/>
  <c r="Q257" i="1"/>
  <c r="AB257" i="1"/>
  <c r="B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Q239" i="1"/>
  <c r="Q221" i="1"/>
  <c r="U240" i="1"/>
  <c r="V240" i="1"/>
  <c r="S240" i="1"/>
  <c r="T240" i="1"/>
  <c r="X240" i="1"/>
  <c r="Y240" i="1"/>
  <c r="AA240" i="1"/>
  <c r="R240" i="1"/>
  <c r="Q240" i="1"/>
  <c r="P240" i="1"/>
  <c r="O240" i="1"/>
  <c r="N240" i="1"/>
  <c r="M240" i="1"/>
  <c r="AB240" i="1"/>
  <c r="I240" i="1"/>
  <c r="L240" i="1"/>
  <c r="F240" i="1"/>
  <c r="H240" i="1"/>
  <c r="K240" i="1"/>
  <c r="E240" i="1"/>
  <c r="G240" i="1"/>
  <c r="J240" i="1"/>
  <c r="D240" i="1"/>
  <c r="C240" i="1"/>
  <c r="AG240" i="1" s="1"/>
  <c r="AH240" i="1" s="1"/>
  <c r="B240" i="1"/>
  <c r="AB239" i="1"/>
  <c r="B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19" i="1"/>
  <c r="R222" i="1"/>
  <c r="Q222" i="1"/>
  <c r="P222" i="1"/>
  <c r="O222" i="1"/>
  <c r="N222" i="1"/>
  <c r="M222" i="1"/>
  <c r="AB222" i="1"/>
  <c r="I222" i="1"/>
  <c r="L222" i="1"/>
  <c r="F222" i="1"/>
  <c r="H222" i="1"/>
  <c r="K222" i="1"/>
  <c r="E222" i="1"/>
  <c r="G222" i="1"/>
  <c r="J222" i="1"/>
  <c r="D222" i="1"/>
  <c r="C222" i="1"/>
  <c r="AD222" i="1" s="1"/>
  <c r="B222" i="1"/>
  <c r="AB221" i="1"/>
  <c r="B221" i="1"/>
  <c r="AC220" i="1"/>
  <c r="AC218" i="1"/>
  <c r="AC217" i="1"/>
  <c r="AC216" i="1"/>
  <c r="AC215" i="1"/>
  <c r="AC214" i="1"/>
  <c r="AC213" i="1"/>
  <c r="AC212" i="1"/>
  <c r="AC211" i="1"/>
  <c r="AC210" i="1"/>
  <c r="AC209" i="1"/>
  <c r="R204" i="1"/>
  <c r="Q204" i="1"/>
  <c r="P204" i="1"/>
  <c r="O204" i="1"/>
  <c r="N204" i="1"/>
  <c r="M204" i="1"/>
  <c r="AC191" i="1"/>
  <c r="AC192" i="1"/>
  <c r="AC193" i="1"/>
  <c r="AC194" i="1"/>
  <c r="AC195" i="1"/>
  <c r="AC196" i="1"/>
  <c r="AC197" i="1"/>
  <c r="AC198" i="1"/>
  <c r="AC199" i="1"/>
  <c r="AC200" i="1"/>
  <c r="AB204" i="1"/>
  <c r="I204" i="1"/>
  <c r="L204" i="1"/>
  <c r="F204" i="1"/>
  <c r="H204" i="1"/>
  <c r="K204" i="1"/>
  <c r="E204" i="1"/>
  <c r="G204" i="1"/>
  <c r="J204" i="1"/>
  <c r="D204" i="1"/>
  <c r="C204" i="1"/>
  <c r="AG204" i="1" s="1"/>
  <c r="AH204" i="1" s="1"/>
  <c r="B204" i="1"/>
  <c r="Q203" i="1"/>
  <c r="AB203" i="1"/>
  <c r="B203" i="1"/>
  <c r="AC202" i="1"/>
  <c r="AC201" i="1"/>
  <c r="R186" i="1"/>
  <c r="Q186" i="1"/>
  <c r="P186" i="1"/>
  <c r="O186" i="1"/>
  <c r="N186" i="1"/>
  <c r="M186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B186" i="1"/>
  <c r="I186" i="1"/>
  <c r="L186" i="1"/>
  <c r="F186" i="1"/>
  <c r="H186" i="1"/>
  <c r="K186" i="1"/>
  <c r="E186" i="1"/>
  <c r="G186" i="1"/>
  <c r="AG186" i="1" s="1"/>
  <c r="AH186" i="1" s="1"/>
  <c r="J186" i="1"/>
  <c r="D186" i="1"/>
  <c r="AE186" i="1" s="1"/>
  <c r="AF186" i="1" s="1"/>
  <c r="C186" i="1"/>
  <c r="B186" i="1"/>
  <c r="Q185" i="1"/>
  <c r="AB185" i="1"/>
  <c r="I185" i="1"/>
  <c r="L185" i="1"/>
  <c r="F185" i="1"/>
  <c r="H185" i="1"/>
  <c r="K185" i="1"/>
  <c r="E185" i="1"/>
  <c r="G185" i="1"/>
  <c r="J185" i="1"/>
  <c r="D185" i="1"/>
  <c r="C185" i="1"/>
  <c r="B185" i="1"/>
  <c r="R168" i="1"/>
  <c r="Q168" i="1"/>
  <c r="P168" i="1"/>
  <c r="O168" i="1"/>
  <c r="N168" i="1"/>
  <c r="M168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B168" i="1"/>
  <c r="I168" i="1"/>
  <c r="L168" i="1"/>
  <c r="F168" i="1"/>
  <c r="H168" i="1"/>
  <c r="K168" i="1"/>
  <c r="E168" i="1"/>
  <c r="G168" i="1"/>
  <c r="J168" i="1"/>
  <c r="D168" i="1"/>
  <c r="C168" i="1"/>
  <c r="AG168" i="1" s="1"/>
  <c r="AH168" i="1" s="1"/>
  <c r="B168" i="1"/>
  <c r="Q167" i="1"/>
  <c r="AB167" i="1"/>
  <c r="B167" i="1"/>
  <c r="AC142" i="1"/>
  <c r="R150" i="1"/>
  <c r="Q150" i="1"/>
  <c r="P150" i="1"/>
  <c r="O150" i="1"/>
  <c r="N150" i="1"/>
  <c r="M150" i="1"/>
  <c r="AC137" i="1"/>
  <c r="AC138" i="1"/>
  <c r="AC139" i="1"/>
  <c r="AC140" i="1"/>
  <c r="AC141" i="1"/>
  <c r="AC143" i="1"/>
  <c r="AC144" i="1"/>
  <c r="AC145" i="1"/>
  <c r="AC146" i="1"/>
  <c r="AC147" i="1"/>
  <c r="AC148" i="1"/>
  <c r="AB150" i="1"/>
  <c r="I150" i="1"/>
  <c r="L150" i="1"/>
  <c r="F150" i="1"/>
  <c r="H150" i="1"/>
  <c r="K150" i="1"/>
  <c r="E150" i="1"/>
  <c r="G150" i="1"/>
  <c r="J150" i="1"/>
  <c r="D150" i="1"/>
  <c r="C150" i="1"/>
  <c r="AG150" i="1" s="1"/>
  <c r="AH150" i="1" s="1"/>
  <c r="B150" i="1"/>
  <c r="R149" i="1"/>
  <c r="Q149" i="1"/>
  <c r="P149" i="1"/>
  <c r="O149" i="1"/>
  <c r="N149" i="1"/>
  <c r="M149" i="1"/>
  <c r="AB149" i="1"/>
  <c r="I149" i="1"/>
  <c r="L149" i="1"/>
  <c r="F149" i="1"/>
  <c r="H149" i="1"/>
  <c r="K149" i="1"/>
  <c r="E149" i="1"/>
  <c r="G149" i="1"/>
  <c r="J149" i="1"/>
  <c r="D149" i="1"/>
  <c r="C149" i="1"/>
  <c r="B149" i="1"/>
  <c r="R132" i="1"/>
  <c r="Q132" i="1"/>
  <c r="R131" i="1"/>
  <c r="Q131" i="1"/>
  <c r="P132" i="1"/>
  <c r="O132" i="1"/>
  <c r="N132" i="1"/>
  <c r="M132" i="1"/>
  <c r="AC119" i="1"/>
  <c r="AC120" i="1"/>
  <c r="AC121" i="1"/>
  <c r="AC122" i="1"/>
  <c r="AC131" i="1" s="1"/>
  <c r="AC123" i="1"/>
  <c r="AC124" i="1"/>
  <c r="AC125" i="1"/>
  <c r="AC126" i="1"/>
  <c r="AC127" i="1"/>
  <c r="AC128" i="1"/>
  <c r="AC129" i="1"/>
  <c r="AC130" i="1"/>
  <c r="AB132" i="1"/>
  <c r="I132" i="1"/>
  <c r="L132" i="1"/>
  <c r="F132" i="1"/>
  <c r="H132" i="1"/>
  <c r="K132" i="1"/>
  <c r="E132" i="1"/>
  <c r="G132" i="1"/>
  <c r="J132" i="1"/>
  <c r="D132" i="1"/>
  <c r="C132" i="1"/>
  <c r="AD132" i="1" s="1"/>
  <c r="B132" i="1"/>
  <c r="P131" i="1"/>
  <c r="O131" i="1"/>
  <c r="N131" i="1"/>
  <c r="M131" i="1"/>
  <c r="AB131" i="1"/>
  <c r="I131" i="1"/>
  <c r="L131" i="1"/>
  <c r="F131" i="1"/>
  <c r="H131" i="1"/>
  <c r="K131" i="1"/>
  <c r="E131" i="1"/>
  <c r="G131" i="1"/>
  <c r="J131" i="1"/>
  <c r="D131" i="1"/>
  <c r="C131" i="1"/>
  <c r="B131" i="1"/>
  <c r="P114" i="1"/>
  <c r="O114" i="1"/>
  <c r="N114" i="1"/>
  <c r="M114" i="1"/>
  <c r="P113" i="1"/>
  <c r="O113" i="1"/>
  <c r="N113" i="1"/>
  <c r="M113" i="1"/>
  <c r="R101" i="1"/>
  <c r="R102" i="1"/>
  <c r="R103" i="1"/>
  <c r="R104" i="1"/>
  <c r="R114" i="1" s="1"/>
  <c r="R105" i="1"/>
  <c r="R106" i="1"/>
  <c r="R107" i="1"/>
  <c r="R108" i="1"/>
  <c r="R109" i="1"/>
  <c r="R110" i="1"/>
  <c r="R111" i="1"/>
  <c r="R112" i="1"/>
  <c r="Q114" i="1"/>
  <c r="I114" i="1"/>
  <c r="L114" i="1"/>
  <c r="F114" i="1"/>
  <c r="H114" i="1"/>
  <c r="K114" i="1"/>
  <c r="E114" i="1"/>
  <c r="G114" i="1"/>
  <c r="J114" i="1"/>
  <c r="D114" i="1"/>
  <c r="C114" i="1"/>
  <c r="B114" i="1"/>
  <c r="Q113" i="1"/>
  <c r="I113" i="1"/>
  <c r="L113" i="1"/>
  <c r="F113" i="1"/>
  <c r="H113" i="1"/>
  <c r="K113" i="1"/>
  <c r="E113" i="1"/>
  <c r="G113" i="1"/>
  <c r="J113" i="1"/>
  <c r="D113" i="1"/>
  <c r="C113" i="1"/>
  <c r="B113" i="1"/>
  <c r="C94" i="1"/>
  <c r="AI94" i="1" s="1"/>
  <c r="AI96" i="1" s="1"/>
  <c r="C96" i="1"/>
  <c r="C95" i="1"/>
  <c r="P96" i="1"/>
  <c r="O96" i="1"/>
  <c r="N96" i="1"/>
  <c r="M96" i="1"/>
  <c r="R83" i="1"/>
  <c r="R84" i="1"/>
  <c r="R85" i="1"/>
  <c r="R86" i="1"/>
  <c r="R87" i="1"/>
  <c r="R88" i="1"/>
  <c r="R89" i="1"/>
  <c r="R90" i="1"/>
  <c r="R91" i="1"/>
  <c r="R92" i="1"/>
  <c r="R93" i="1"/>
  <c r="R94" i="1"/>
  <c r="Q96" i="1"/>
  <c r="I96" i="1"/>
  <c r="L96" i="1"/>
  <c r="F96" i="1"/>
  <c r="H96" i="1"/>
  <c r="K96" i="1"/>
  <c r="E96" i="1"/>
  <c r="G96" i="1"/>
  <c r="J96" i="1"/>
  <c r="D96" i="1"/>
  <c r="B96" i="1"/>
  <c r="P95" i="1"/>
  <c r="O95" i="1"/>
  <c r="N95" i="1"/>
  <c r="M95" i="1"/>
  <c r="Q95" i="1"/>
  <c r="I95" i="1"/>
  <c r="L95" i="1"/>
  <c r="F95" i="1"/>
  <c r="H95" i="1"/>
  <c r="K95" i="1"/>
  <c r="E95" i="1"/>
  <c r="G95" i="1"/>
  <c r="J95" i="1"/>
  <c r="D95" i="1"/>
  <c r="B95" i="1"/>
  <c r="R37" i="1"/>
  <c r="R26" i="1"/>
  <c r="R27" i="1"/>
  <c r="R28" i="1"/>
  <c r="R29" i="1"/>
  <c r="R30" i="1"/>
  <c r="R31" i="1"/>
  <c r="R32" i="1"/>
  <c r="R33" i="1"/>
  <c r="R34" i="1"/>
  <c r="R35" i="1"/>
  <c r="R36" i="1"/>
  <c r="Q38" i="1"/>
  <c r="P77" i="1"/>
  <c r="O77" i="1"/>
  <c r="N77" i="1"/>
  <c r="M77" i="1"/>
  <c r="R64" i="1"/>
  <c r="R65" i="1"/>
  <c r="R66" i="1"/>
  <c r="R67" i="1"/>
  <c r="R68" i="1"/>
  <c r="R69" i="1"/>
  <c r="R70" i="1"/>
  <c r="R71" i="1"/>
  <c r="R72" i="1"/>
  <c r="R73" i="1"/>
  <c r="R74" i="1"/>
  <c r="R75" i="1"/>
  <c r="Q77" i="1"/>
  <c r="I77" i="1"/>
  <c r="L77" i="1"/>
  <c r="F77" i="1"/>
  <c r="H77" i="1"/>
  <c r="K77" i="1"/>
  <c r="E77" i="1"/>
  <c r="G77" i="1"/>
  <c r="J77" i="1"/>
  <c r="D77" i="1"/>
  <c r="C77" i="1"/>
  <c r="B77" i="1"/>
  <c r="P76" i="1"/>
  <c r="O76" i="1"/>
  <c r="N76" i="1"/>
  <c r="M76" i="1"/>
  <c r="Q76" i="1"/>
  <c r="I76" i="1"/>
  <c r="L76" i="1"/>
  <c r="F76" i="1"/>
  <c r="H76" i="1"/>
  <c r="K76" i="1"/>
  <c r="E76" i="1"/>
  <c r="G76" i="1"/>
  <c r="J76" i="1"/>
  <c r="D76" i="1"/>
  <c r="C76" i="1"/>
  <c r="B76" i="1"/>
  <c r="O38" i="1"/>
  <c r="O57" i="1"/>
  <c r="P58" i="1"/>
  <c r="O58" i="1"/>
  <c r="N58" i="1"/>
  <c r="M58" i="1"/>
  <c r="R45" i="1"/>
  <c r="R46" i="1"/>
  <c r="R47" i="1"/>
  <c r="R48" i="1"/>
  <c r="R49" i="1"/>
  <c r="R50" i="1"/>
  <c r="R51" i="1"/>
  <c r="R52" i="1"/>
  <c r="R53" i="1"/>
  <c r="R54" i="1"/>
  <c r="R55" i="1"/>
  <c r="R56" i="1"/>
  <c r="Q58" i="1"/>
  <c r="I58" i="1"/>
  <c r="L58" i="1"/>
  <c r="F58" i="1"/>
  <c r="H58" i="1"/>
  <c r="K58" i="1"/>
  <c r="E58" i="1"/>
  <c r="G58" i="1"/>
  <c r="J58" i="1"/>
  <c r="D58" i="1"/>
  <c r="C58" i="1"/>
  <c r="B58" i="1"/>
  <c r="P57" i="1"/>
  <c r="N57" i="1"/>
  <c r="M57" i="1"/>
  <c r="Q57" i="1"/>
  <c r="I57" i="1"/>
  <c r="L57" i="1"/>
  <c r="F57" i="1"/>
  <c r="H57" i="1"/>
  <c r="K57" i="1"/>
  <c r="E57" i="1"/>
  <c r="G57" i="1"/>
  <c r="J57" i="1"/>
  <c r="D57" i="1"/>
  <c r="C57" i="1"/>
  <c r="B57" i="1"/>
  <c r="P39" i="1"/>
  <c r="O39" i="1"/>
  <c r="N39" i="1"/>
  <c r="M39" i="1"/>
  <c r="Q39" i="1"/>
  <c r="I39" i="1"/>
  <c r="L39" i="1"/>
  <c r="F39" i="1"/>
  <c r="H39" i="1"/>
  <c r="K39" i="1"/>
  <c r="E39" i="1"/>
  <c r="G39" i="1"/>
  <c r="J39" i="1"/>
  <c r="D39" i="1"/>
  <c r="C39" i="1"/>
  <c r="B39" i="1"/>
  <c r="P38" i="1"/>
  <c r="N38" i="1"/>
  <c r="M38" i="1"/>
  <c r="I38" i="1"/>
  <c r="L38" i="1"/>
  <c r="F38" i="1"/>
  <c r="H38" i="1"/>
  <c r="K38" i="1"/>
  <c r="E38" i="1"/>
  <c r="G38" i="1"/>
  <c r="J38" i="1"/>
  <c r="D38" i="1"/>
  <c r="C38" i="1"/>
  <c r="B38" i="1"/>
  <c r="R9" i="1"/>
  <c r="R10" i="1"/>
  <c r="R11" i="1"/>
  <c r="R12" i="1"/>
  <c r="R13" i="1"/>
  <c r="R14" i="1"/>
  <c r="R15" i="1"/>
  <c r="R16" i="1"/>
  <c r="R17" i="1"/>
  <c r="R18" i="1"/>
  <c r="R19" i="1"/>
  <c r="R8" i="1"/>
  <c r="P21" i="1"/>
  <c r="O21" i="1"/>
  <c r="N21" i="1"/>
  <c r="M21" i="1"/>
  <c r="P20" i="1"/>
  <c r="N20" i="1"/>
  <c r="M20" i="1"/>
  <c r="Q21" i="1"/>
  <c r="I21" i="1"/>
  <c r="L21" i="1"/>
  <c r="F21" i="1"/>
  <c r="H21" i="1"/>
  <c r="K21" i="1"/>
  <c r="E21" i="1"/>
  <c r="G21" i="1"/>
  <c r="J21" i="1"/>
  <c r="D21" i="1"/>
  <c r="C21" i="1"/>
  <c r="B21" i="1"/>
  <c r="Q20" i="1"/>
  <c r="I20" i="1"/>
  <c r="L20" i="1"/>
  <c r="F20" i="1"/>
  <c r="H20" i="1"/>
  <c r="K20" i="1"/>
  <c r="E20" i="1"/>
  <c r="G20" i="1"/>
  <c r="J20" i="1"/>
  <c r="D20" i="1"/>
  <c r="C20" i="1"/>
  <c r="B20" i="1"/>
  <c r="AG132" i="1" l="1"/>
  <c r="AH132" i="1" s="1"/>
  <c r="AC366" i="1"/>
  <c r="AE168" i="1"/>
  <c r="AF168" i="1" s="1"/>
  <c r="C312" i="1"/>
  <c r="AI309" i="1"/>
  <c r="AI312" i="1" s="1"/>
  <c r="AE309" i="1"/>
  <c r="AF309" i="1" s="1"/>
  <c r="AD294" i="1"/>
  <c r="AE276" i="1"/>
  <c r="AF276" i="1" s="1"/>
  <c r="AD240" i="1"/>
  <c r="AE204" i="1"/>
  <c r="AF204" i="1" s="1"/>
  <c r="AD276" i="1"/>
  <c r="AE294" i="1"/>
  <c r="AF294" i="1" s="1"/>
  <c r="AE240" i="1"/>
  <c r="AF240" i="1" s="1"/>
  <c r="AE330" i="1"/>
  <c r="AF330" i="1" s="1"/>
  <c r="AG330" i="1"/>
  <c r="AH330" i="1" s="1"/>
  <c r="AD204" i="1"/>
  <c r="AC276" i="1"/>
  <c r="AG309" i="1"/>
  <c r="AH309" i="1" s="1"/>
  <c r="AG366" i="1"/>
  <c r="AH366" i="1" s="1"/>
  <c r="AE366" i="1"/>
  <c r="AF366" i="1" s="1"/>
  <c r="AD366" i="1"/>
  <c r="AC294" i="1"/>
  <c r="R20" i="1"/>
  <c r="AC132" i="1"/>
  <c r="AC186" i="1"/>
  <c r="AC204" i="1"/>
  <c r="AC222" i="1"/>
  <c r="AC240" i="1"/>
  <c r="AC258" i="1"/>
  <c r="I294" i="1"/>
  <c r="R21" i="1"/>
  <c r="R38" i="1"/>
  <c r="R39" i="1"/>
  <c r="L276" i="1"/>
  <c r="L294" i="1"/>
  <c r="F294" i="1"/>
  <c r="AC330" i="1"/>
  <c r="AC348" i="1"/>
  <c r="AC312" i="1"/>
  <c r="R57" i="1"/>
  <c r="R58" i="1"/>
  <c r="R76" i="1"/>
  <c r="R77" i="1"/>
  <c r="R95" i="1"/>
  <c r="R96" i="1"/>
  <c r="R113" i="1"/>
  <c r="AC150" i="1"/>
  <c r="AC149" i="1"/>
  <c r="AC168" i="1"/>
  <c r="F276" i="1"/>
  <c r="I276" i="1"/>
  <c r="AG312" i="1" l="1"/>
  <c r="AH312" i="1" s="1"/>
  <c r="AE312" i="1"/>
  <c r="AF312" i="1" s="1"/>
  <c r="AD312" i="1"/>
</calcChain>
</file>

<file path=xl/sharedStrings.xml><?xml version="1.0" encoding="utf-8"?>
<sst xmlns="http://schemas.openxmlformats.org/spreadsheetml/2006/main" count="1379" uniqueCount="127">
  <si>
    <t>MASDENVERGE</t>
  </si>
  <si>
    <t>cabal disseny</t>
  </si>
  <si>
    <t>MES</t>
  </si>
  <si>
    <t>DBO</t>
  </si>
  <si>
    <t>CARREGA</t>
  </si>
  <si>
    <t>Data</t>
  </si>
  <si>
    <t>Cabal</t>
  </si>
  <si>
    <t>MES Infl.</t>
  </si>
  <si>
    <t>MES Efl.</t>
  </si>
  <si>
    <t>DBO Infl.</t>
  </si>
  <si>
    <t>DBO Efl.</t>
  </si>
  <si>
    <t>DQO Infl.</t>
  </si>
  <si>
    <t>DQO Efl.</t>
  </si>
  <si>
    <t>DQO</t>
  </si>
  <si>
    <t>pH Infl.</t>
  </si>
  <si>
    <t>pH Efl.</t>
  </si>
  <si>
    <t>Cond Infl.</t>
  </si>
  <si>
    <t>Cond.Efl.</t>
  </si>
  <si>
    <t>Energia Tot</t>
  </si>
  <si>
    <t>Energia</t>
  </si>
  <si>
    <t>2003</t>
  </si>
  <si>
    <t>(m3/mes)</t>
  </si>
  <si>
    <t>(m3/dia)</t>
  </si>
  <si>
    <t>(mg/l)</t>
  </si>
  <si>
    <t>%</t>
  </si>
  <si>
    <t>(Kwh)</t>
  </si>
  <si>
    <t>(Kwh/m3)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</si>
  <si>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</si>
  <si>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</si>
  <si>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</si>
  <si>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</si>
  <si>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</si>
  <si>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</si>
  <si>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</si>
  <si>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</si>
  <si>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</si>
  <si>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</si>
  <si>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</si>
  <si>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</si>
  <si>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TOTAL03</t>
  </si>
  <si>
    <t>MITJA03</t>
  </si>
  <si>
    <t>2004</t>
  </si>
  <si>
    <t>TOTAL04</t>
  </si>
  <si>
    <t>MITJA04</t>
  </si>
  <si>
    <t>2005</t>
  </si>
  <si>
    <t>TOTAL05</t>
  </si>
  <si>
    <t>MITJA05</t>
  </si>
  <si>
    <t>2006</t>
  </si>
  <si>
    <t>TOTAL06</t>
  </si>
  <si>
    <t>MITJA06</t>
  </si>
  <si>
    <t>2007</t>
  </si>
  <si>
    <t>TOTAL07</t>
  </si>
  <si>
    <t>MITJA07</t>
  </si>
  <si>
    <t>2008</t>
  </si>
  <si>
    <t>TOTAL08</t>
  </si>
  <si>
    <t>MITJA08</t>
  </si>
  <si>
    <t>Fangs</t>
  </si>
  <si>
    <t>Saturació</t>
  </si>
  <si>
    <t xml:space="preserve">Saturacio </t>
  </si>
  <si>
    <t>Saturacio</t>
  </si>
  <si>
    <t>2009</t>
  </si>
  <si>
    <t>m3</t>
  </si>
  <si>
    <t>MES Kg/dia</t>
  </si>
  <si>
    <t>MES %</t>
  </si>
  <si>
    <t>DBO5 Kg/dia</t>
  </si>
  <si>
    <t>DBO5 %</t>
  </si>
  <si>
    <t>TOTAL09</t>
  </si>
  <si>
    <t>MITJA09</t>
  </si>
  <si>
    <t>2010</t>
  </si>
  <si>
    <t>TOTAL10</t>
  </si>
  <si>
    <t>MITJA10</t>
  </si>
  <si>
    <t>2011</t>
  </si>
  <si>
    <t>TOTAL11</t>
  </si>
  <si>
    <t>MITJA11</t>
  </si>
  <si>
    <t>2012</t>
  </si>
  <si>
    <t>TOTAL12</t>
  </si>
  <si>
    <t>MITJA12</t>
  </si>
  <si>
    <t>2013</t>
  </si>
  <si>
    <t>TOTAL13</t>
  </si>
  <si>
    <t>MITJA13</t>
  </si>
  <si>
    <t>2014</t>
  </si>
  <si>
    <t>TOTAL14</t>
  </si>
  <si>
    <t>MITJA14</t>
  </si>
  <si>
    <t>NH4-Infl</t>
  </si>
  <si>
    <t>NH4-Efl</t>
  </si>
  <si>
    <t>Nt-Infl</t>
  </si>
  <si>
    <t>Nt-Efl</t>
  </si>
  <si>
    <t>P-Infl</t>
  </si>
  <si>
    <t>P-Efl</t>
  </si>
  <si>
    <t>AUR</t>
  </si>
  <si>
    <t>2015</t>
  </si>
  <si>
    <t>TOTAL15</t>
  </si>
  <si>
    <t>MITJA15</t>
  </si>
  <si>
    <t>2016</t>
  </si>
  <si>
    <t>TOTAL16</t>
  </si>
  <si>
    <t>MITJA16</t>
  </si>
  <si>
    <t>2017</t>
  </si>
  <si>
    <t>TOTAL17</t>
  </si>
  <si>
    <t>MITJA17</t>
  </si>
  <si>
    <t>2018</t>
  </si>
  <si>
    <t>TOTAL18</t>
  </si>
  <si>
    <t>MITJA18</t>
  </si>
  <si>
    <t>2019</t>
  </si>
  <si>
    <t>TOTAL19</t>
  </si>
  <si>
    <t>MITJA19</t>
  </si>
  <si>
    <t>2020</t>
  </si>
  <si>
    <t>TOTAL20</t>
  </si>
  <si>
    <t>MITJA20</t>
  </si>
  <si>
    <t>Nt</t>
  </si>
  <si>
    <t>Pt</t>
  </si>
  <si>
    <t>2021</t>
  </si>
  <si>
    <t>79.3</t>
  </si>
  <si>
    <t>3.1</t>
  </si>
  <si>
    <t>11.2</t>
  </si>
  <si>
    <t>-</t>
  </si>
  <si>
    <t>TOTAL  21</t>
  </si>
  <si>
    <t>MITJA  21</t>
  </si>
  <si>
    <t>2022</t>
  </si>
  <si>
    <t>TOTAL  22</t>
  </si>
  <si>
    <t>MITJA  22</t>
  </si>
  <si>
    <t>2023</t>
  </si>
  <si>
    <t>TOTAL  23</t>
  </si>
  <si>
    <t>MITJA  23</t>
  </si>
  <si>
    <t>hab equiv.</t>
  </si>
  <si>
    <t>habitants</t>
  </si>
  <si>
    <t xml:space="preserve">          H-E Disseny: 875</t>
  </si>
  <si>
    <t>Pob. Sanejada: 1.144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</si>
</sst>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4" fontId="3" fillId="0" borderId="3" xfId="0" applyNumberFormat="1" applyFont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2" fillId="0" borderId="0" xfId="0" applyFont="1"/>
    <xf numFmtId="165" fontId="3" fillId="0" borderId="1" xfId="0" applyNumberFormat="1" applyFont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3" fontId="5" fillId="5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left"/>
    </xf>
    <xf numFmtId="3" fontId="5" fillId="5" borderId="6" xfId="0" applyNumberFormat="1" applyFont="1" applyFill="1" applyBorder="1" applyAlignment="1">
      <alignment horizontal="right"/>
    </xf>
    <xf numFmtId="0" fontId="0" fillId="0" borderId="1" xfId="0" applyBorder="1"/>
    <xf numFmtId="0" fontId="2" fillId="6" borderId="1" xfId="0" applyFont="1" applyFill="1" applyBorder="1"/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left"/>
    </xf>
    <xf numFmtId="0" fontId="1" fillId="6" borderId="6" xfId="0" applyFont="1" applyFill="1" applyBorder="1" applyAlignment="1">
      <alignment horizontal="right"/>
    </xf>
    <xf numFmtId="3" fontId="5" fillId="7" borderId="7" xfId="0" applyNumberFormat="1" applyFont="1" applyFill="1" applyBorder="1" applyAlignment="1">
      <alignment horizontal="center"/>
    </xf>
    <xf numFmtId="3" fontId="5" fillId="7" borderId="8" xfId="0" applyNumberFormat="1" applyFont="1" applyFill="1" applyBorder="1" applyAlignment="1">
      <alignment horizontal="center"/>
    </xf>
    <xf numFmtId="3" fontId="5" fillId="7" borderId="9" xfId="0" applyNumberFormat="1" applyFont="1" applyFill="1" applyBorder="1" applyAlignment="1">
      <alignment horizontal="center"/>
    </xf>
    <xf numFmtId="3" fontId="5" fillId="7" borderId="10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9" fontId="3" fillId="0" borderId="15" xfId="1" applyFont="1" applyFill="1" applyBorder="1" applyAlignment="1">
      <alignment horizontal="center"/>
    </xf>
    <xf numFmtId="2" fontId="3" fillId="0" borderId="16" xfId="1" applyNumberFormat="1" applyFont="1" applyFill="1" applyBorder="1" applyAlignment="1">
      <alignment horizontal="center"/>
    </xf>
    <xf numFmtId="9" fontId="3" fillId="0" borderId="17" xfId="1" applyFont="1" applyFill="1" applyBorder="1" applyAlignment="1">
      <alignment horizontal="center"/>
    </xf>
    <xf numFmtId="2" fontId="3" fillId="0" borderId="18" xfId="1" applyNumberFormat="1" applyFont="1" applyFill="1" applyBorder="1" applyAlignment="1">
      <alignment horizontal="center"/>
    </xf>
    <xf numFmtId="3" fontId="5" fillId="8" borderId="19" xfId="0" applyNumberFormat="1" applyFont="1" applyFill="1" applyBorder="1" applyAlignment="1">
      <alignment horizontal="center"/>
    </xf>
    <xf numFmtId="3" fontId="5" fillId="8" borderId="20" xfId="0" applyNumberFormat="1" applyFont="1" applyFill="1" applyBorder="1" applyAlignment="1">
      <alignment horizontal="center"/>
    </xf>
    <xf numFmtId="3" fontId="5" fillId="8" borderId="21" xfId="0" applyNumberFormat="1" applyFont="1" applyFill="1" applyBorder="1" applyAlignment="1">
      <alignment horizontal="center"/>
    </xf>
    <xf numFmtId="3" fontId="5" fillId="8" borderId="22" xfId="0" applyNumberFormat="1" applyFont="1" applyFill="1" applyBorder="1" applyAlignment="1">
      <alignment horizontal="center"/>
    </xf>
    <xf numFmtId="9" fontId="3" fillId="0" borderId="23" xfId="1" applyFont="1" applyFill="1" applyBorder="1" applyAlignment="1">
      <alignment horizontal="center"/>
    </xf>
    <xf numFmtId="2" fontId="3" fillId="0" borderId="24" xfId="1" applyNumberFormat="1" applyFont="1" applyFill="1" applyBorder="1" applyAlignment="1">
      <alignment horizontal="center"/>
    </xf>
    <xf numFmtId="9" fontId="3" fillId="0" borderId="25" xfId="1" applyFont="1" applyFill="1" applyBorder="1" applyAlignment="1">
      <alignment horizontal="center"/>
    </xf>
    <xf numFmtId="2" fontId="3" fillId="0" borderId="26" xfId="1" applyNumberFormat="1" applyFont="1" applyFill="1" applyBorder="1" applyAlignment="1">
      <alignment horizontal="center"/>
    </xf>
    <xf numFmtId="1" fontId="0" fillId="0" borderId="15" xfId="0" applyNumberFormat="1" applyBorder="1"/>
    <xf numFmtId="3" fontId="5" fillId="8" borderId="27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</cellXfs>
  <cellStyles count="2">
    <cellStyle name="Normal" xfId="0" builtinId="0"/>
    <cellStyle name="Porcentaje" xfId="1" builtinId="5"/>
  </cellStyles>
  <dxfs count="70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5"/>
  <sheetViews>
    <sheetView showGridLines="0" tabSelected="1" topLeftCell="A368" zoomScaleNormal="100" workbookViewId="0">
      <pane xSplit="1" topLeftCell="B1" activePane="topRight" state="frozen"/>
      <selection pane="topRight" activeCell="N383" sqref="N383"/>
    </sheetView>
  </sheetViews>
  <sheetFormatPr baseColWidth="10" defaultColWidth="15.7109375" defaultRowHeight="12.75" x14ac:dyDescent="0.2"/>
  <cols>
    <col min="1" max="1" width="9.28515625" customWidth="1"/>
    <col min="2" max="5" width="10.7109375" customWidth="1"/>
    <col min="6" max="6" width="8.5703125" style="13" customWidth="1"/>
    <col min="7" max="8" width="10.7109375" customWidth="1"/>
    <col min="9" max="9" width="8.7109375" style="13" customWidth="1"/>
    <col min="10" max="11" width="10.7109375" customWidth="1"/>
    <col min="12" max="12" width="8.42578125" style="13" customWidth="1"/>
    <col min="13" max="13" width="8.28515625" customWidth="1"/>
    <col min="14" max="14" width="9" customWidth="1"/>
    <col min="15" max="15" width="9.5703125" customWidth="1"/>
    <col min="16" max="16" width="9.28515625" customWidth="1"/>
    <col min="17" max="17" width="8.85546875" customWidth="1"/>
    <col min="18" max="26" width="10.28515625" customWidth="1"/>
    <col min="27" max="27" width="10.7109375" customWidth="1"/>
    <col min="28" max="28" width="10.7109375" style="14" customWidth="1"/>
    <col min="29" max="29" width="10.42578125" customWidth="1"/>
    <col min="30" max="31" width="13" customWidth="1"/>
    <col min="32" max="32" width="13.42578125" customWidth="1"/>
    <col min="33" max="33" width="12.5703125" customWidth="1"/>
    <col min="34" max="34" width="13.5703125" customWidth="1"/>
  </cols>
  <sheetData>
    <row r="1" spans="1:35" ht="20.25" x14ac:dyDescent="0.3">
      <c r="A1" s="1"/>
      <c r="B1" s="1"/>
      <c r="C1" s="2" t="s">
        <v>0</v>
      </c>
      <c r="D1" s="1"/>
      <c r="E1" s="74" t="s">
        <v>125</v>
      </c>
      <c r="F1" s="3"/>
      <c r="G1" s="4"/>
      <c r="H1" s="3"/>
      <c r="I1" s="74" t="s">
        <v>126</v>
      </c>
      <c r="J1" s="3"/>
      <c r="K1" s="3"/>
      <c r="L1" s="3"/>
      <c r="M1" s="3"/>
      <c r="AB1" s="5"/>
      <c r="AC1" s="3"/>
    </row>
    <row r="2" spans="1:35" x14ac:dyDescent="0.2">
      <c r="A2" s="1"/>
      <c r="B2" s="40" t="s">
        <v>1</v>
      </c>
      <c r="C2" s="40">
        <v>150</v>
      </c>
      <c r="D2" s="41" t="s">
        <v>2</v>
      </c>
      <c r="E2" s="42">
        <v>350</v>
      </c>
      <c r="F2" s="43" t="s">
        <v>3</v>
      </c>
      <c r="G2" s="44">
        <v>350</v>
      </c>
      <c r="H2" s="3"/>
      <c r="I2" s="3"/>
      <c r="J2" s="3"/>
      <c r="K2" s="3"/>
      <c r="L2" s="3"/>
      <c r="M2" s="3"/>
      <c r="AB2" s="5"/>
      <c r="AC2" s="3"/>
    </row>
    <row r="3" spans="1:35" x14ac:dyDescent="0.2">
      <c r="A3" s="6"/>
      <c r="B3" s="45"/>
      <c r="C3" s="46" t="s">
        <v>4</v>
      </c>
      <c r="D3" s="47" t="s">
        <v>2</v>
      </c>
      <c r="E3" s="48">
        <v>60</v>
      </c>
      <c r="F3" s="49" t="s">
        <v>3</v>
      </c>
      <c r="G3" s="50">
        <v>60</v>
      </c>
      <c r="H3" s="3"/>
      <c r="I3" s="3"/>
      <c r="J3" s="3"/>
      <c r="K3" s="3"/>
      <c r="L3" s="3"/>
      <c r="M3" s="3"/>
      <c r="AB3" s="5"/>
      <c r="AC3" s="3"/>
    </row>
    <row r="5" spans="1:35" ht="13.5" thickBot="1" x14ac:dyDescent="0.25"/>
    <row r="6" spans="1:35" ht="13.5" thickTop="1" x14ac:dyDescent="0.2">
      <c r="A6" s="35" t="s">
        <v>5</v>
      </c>
      <c r="B6" s="16" t="s">
        <v>6</v>
      </c>
      <c r="C6" s="16" t="s">
        <v>6</v>
      </c>
      <c r="D6" s="16" t="s">
        <v>7</v>
      </c>
      <c r="E6" s="16" t="s">
        <v>8</v>
      </c>
      <c r="F6" s="22" t="s">
        <v>2</v>
      </c>
      <c r="G6" s="16" t="s">
        <v>9</v>
      </c>
      <c r="H6" s="16" t="s">
        <v>10</v>
      </c>
      <c r="I6" s="22" t="s">
        <v>3</v>
      </c>
      <c r="J6" s="16" t="s">
        <v>11</v>
      </c>
      <c r="K6" s="16" t="s">
        <v>12</v>
      </c>
      <c r="L6" s="22" t="s">
        <v>13</v>
      </c>
      <c r="M6" s="16" t="s">
        <v>14</v>
      </c>
      <c r="N6" s="16" t="s">
        <v>15</v>
      </c>
      <c r="O6" s="16" t="s">
        <v>16</v>
      </c>
      <c r="P6" s="16" t="s">
        <v>17</v>
      </c>
      <c r="Q6" s="36" t="s">
        <v>18</v>
      </c>
      <c r="R6" s="36" t="s">
        <v>19</v>
      </c>
      <c r="AB6"/>
      <c r="AI6" s="51" t="s">
        <v>123</v>
      </c>
    </row>
    <row r="7" spans="1:35" ht="13.5" thickBot="1" x14ac:dyDescent="0.25">
      <c r="A7" s="29" t="s">
        <v>20</v>
      </c>
      <c r="B7" s="17" t="s">
        <v>21</v>
      </c>
      <c r="C7" s="18" t="s">
        <v>22</v>
      </c>
      <c r="D7" s="17" t="s">
        <v>23</v>
      </c>
      <c r="E7" s="17" t="s">
        <v>23</v>
      </c>
      <c r="F7" s="23" t="s">
        <v>24</v>
      </c>
      <c r="G7" s="17" t="s">
        <v>23</v>
      </c>
      <c r="H7" s="17" t="s">
        <v>23</v>
      </c>
      <c r="I7" s="23" t="s">
        <v>24</v>
      </c>
      <c r="J7" s="17" t="s">
        <v>23</v>
      </c>
      <c r="K7" s="17" t="s">
        <v>23</v>
      </c>
      <c r="L7" s="23" t="s">
        <v>24</v>
      </c>
      <c r="M7" s="17"/>
      <c r="N7" s="17"/>
      <c r="O7" s="17"/>
      <c r="P7" s="17"/>
      <c r="Q7" s="18" t="s">
        <v>25</v>
      </c>
      <c r="R7" s="18" t="s">
        <v>26</v>
      </c>
      <c r="AB7"/>
      <c r="AI7" s="55" t="s">
        <v>124</v>
      </c>
    </row>
    <row r="8" spans="1:35" ht="13.5" thickTop="1" x14ac:dyDescent="0.2">
      <c r="A8" s="7" t="s">
        <v>27</v>
      </c>
      <c r="B8" s="8">
        <v>1053</v>
      </c>
      <c r="C8" s="8">
        <v>150</v>
      </c>
      <c r="D8" s="8">
        <v>329</v>
      </c>
      <c r="E8" s="8">
        <v>38</v>
      </c>
      <c r="F8" s="8"/>
      <c r="G8" s="8">
        <v>355</v>
      </c>
      <c r="H8" s="8">
        <v>20</v>
      </c>
      <c r="I8" s="8"/>
      <c r="J8" s="8">
        <v>803</v>
      </c>
      <c r="K8" s="8">
        <v>105</v>
      </c>
      <c r="L8" s="8"/>
      <c r="M8" s="21"/>
      <c r="N8" s="21"/>
      <c r="O8" s="21"/>
      <c r="P8" s="21"/>
      <c r="Q8" s="8"/>
      <c r="R8" s="9">
        <f t="shared" ref="R8:R19" si="0">Q8/B8</f>
        <v>0</v>
      </c>
      <c r="AB8"/>
      <c r="AI8" s="71">
        <f>(0.8*C8*G8)/60</f>
        <v>710</v>
      </c>
    </row>
    <row r="9" spans="1:35" x14ac:dyDescent="0.2">
      <c r="A9" s="7" t="s">
        <v>28</v>
      </c>
      <c r="B9" s="8">
        <v>4878</v>
      </c>
      <c r="C9" s="8">
        <v>174</v>
      </c>
      <c r="D9" s="8">
        <v>329</v>
      </c>
      <c r="E9" s="8">
        <v>38</v>
      </c>
      <c r="F9" s="8">
        <v>88</v>
      </c>
      <c r="G9" s="8">
        <v>355</v>
      </c>
      <c r="H9" s="8">
        <v>20</v>
      </c>
      <c r="I9" s="8">
        <v>94</v>
      </c>
      <c r="J9" s="8">
        <v>803</v>
      </c>
      <c r="K9" s="8">
        <v>105</v>
      </c>
      <c r="L9" s="8">
        <v>86</v>
      </c>
      <c r="M9" s="21"/>
      <c r="N9" s="21">
        <v>7.3</v>
      </c>
      <c r="O9" s="21"/>
      <c r="P9" s="21">
        <v>1.0369999999999999</v>
      </c>
      <c r="Q9" s="8">
        <v>4842</v>
      </c>
      <c r="R9" s="9">
        <f t="shared" si="0"/>
        <v>0.99261992619926198</v>
      </c>
      <c r="AB9"/>
      <c r="AI9" s="71">
        <f t="shared" ref="AI9:AI19" si="1">(0.8*C9*G9)/60</f>
        <v>823.60000000000014</v>
      </c>
    </row>
    <row r="10" spans="1:35" x14ac:dyDescent="0.2">
      <c r="A10" s="7" t="s">
        <v>29</v>
      </c>
      <c r="B10" s="8">
        <v>5068</v>
      </c>
      <c r="C10" s="8">
        <v>163</v>
      </c>
      <c r="D10" s="8">
        <v>807</v>
      </c>
      <c r="E10" s="8">
        <v>38</v>
      </c>
      <c r="F10" s="8">
        <v>93</v>
      </c>
      <c r="G10" s="8">
        <v>590</v>
      </c>
      <c r="H10" s="8">
        <v>17</v>
      </c>
      <c r="I10" s="8">
        <v>97</v>
      </c>
      <c r="J10" s="8">
        <v>1374</v>
      </c>
      <c r="K10" s="8">
        <v>100</v>
      </c>
      <c r="L10" s="8">
        <v>92</v>
      </c>
      <c r="M10" s="21"/>
      <c r="N10" s="21">
        <v>7.4</v>
      </c>
      <c r="O10" s="21"/>
      <c r="P10" s="21">
        <v>1.3640000000000001</v>
      </c>
      <c r="Q10" s="8">
        <v>4830</v>
      </c>
      <c r="R10" s="9">
        <f t="shared" si="0"/>
        <v>0.95303867403314912</v>
      </c>
      <c r="AB10"/>
      <c r="AI10" s="71">
        <f t="shared" si="1"/>
        <v>1282.2666666666667</v>
      </c>
    </row>
    <row r="11" spans="1:35" x14ac:dyDescent="0.2">
      <c r="A11" s="7" t="s">
        <v>30</v>
      </c>
      <c r="B11" s="8">
        <v>5641</v>
      </c>
      <c r="C11" s="8">
        <v>188</v>
      </c>
      <c r="D11" s="8">
        <v>376</v>
      </c>
      <c r="E11" s="8">
        <v>27</v>
      </c>
      <c r="F11" s="8">
        <v>91</v>
      </c>
      <c r="G11" s="8">
        <v>527</v>
      </c>
      <c r="H11" s="8">
        <v>16</v>
      </c>
      <c r="I11" s="8">
        <v>97</v>
      </c>
      <c r="J11" s="8">
        <v>1259</v>
      </c>
      <c r="K11" s="8">
        <v>93</v>
      </c>
      <c r="L11" s="8">
        <v>92</v>
      </c>
      <c r="M11" s="21"/>
      <c r="N11" s="21">
        <v>7.3</v>
      </c>
      <c r="O11" s="21"/>
      <c r="P11" s="21">
        <v>1.3979999999999999</v>
      </c>
      <c r="Q11" s="8">
        <v>3969</v>
      </c>
      <c r="R11" s="9">
        <f t="shared" si="0"/>
        <v>0.70359865272114874</v>
      </c>
      <c r="AB11"/>
      <c r="AI11" s="71">
        <f t="shared" si="1"/>
        <v>1321.0133333333333</v>
      </c>
    </row>
    <row r="12" spans="1:35" x14ac:dyDescent="0.2">
      <c r="A12" s="7" t="s">
        <v>31</v>
      </c>
      <c r="B12" s="8">
        <v>7519</v>
      </c>
      <c r="C12" s="8">
        <v>243</v>
      </c>
      <c r="D12" s="8">
        <v>302</v>
      </c>
      <c r="E12" s="8">
        <v>27</v>
      </c>
      <c r="F12" s="8">
        <v>91</v>
      </c>
      <c r="G12" s="8">
        <v>314</v>
      </c>
      <c r="H12" s="8">
        <v>17</v>
      </c>
      <c r="I12" s="8">
        <v>94</v>
      </c>
      <c r="J12" s="8">
        <v>799</v>
      </c>
      <c r="K12" s="8">
        <v>67</v>
      </c>
      <c r="L12" s="8">
        <v>92</v>
      </c>
      <c r="M12" s="21"/>
      <c r="N12" s="21">
        <v>7.3</v>
      </c>
      <c r="O12" s="21"/>
      <c r="P12" s="21">
        <v>1.4830000000000001</v>
      </c>
      <c r="Q12" s="8">
        <v>4130</v>
      </c>
      <c r="R12" s="9">
        <f t="shared" si="0"/>
        <v>0.54927516957042155</v>
      </c>
      <c r="AB12"/>
      <c r="AI12" s="71">
        <f t="shared" si="1"/>
        <v>1017.36</v>
      </c>
    </row>
    <row r="13" spans="1:35" x14ac:dyDescent="0.2">
      <c r="A13" s="7" t="s">
        <v>32</v>
      </c>
      <c r="B13" s="8">
        <v>5019</v>
      </c>
      <c r="C13" s="8">
        <v>167</v>
      </c>
      <c r="D13" s="8">
        <v>393</v>
      </c>
      <c r="E13" s="8">
        <v>54</v>
      </c>
      <c r="F13" s="8">
        <v>86</v>
      </c>
      <c r="G13" s="8">
        <v>405</v>
      </c>
      <c r="H13" s="8">
        <v>26</v>
      </c>
      <c r="I13" s="8">
        <v>94</v>
      </c>
      <c r="J13" s="8">
        <v>936</v>
      </c>
      <c r="K13" s="8">
        <v>103</v>
      </c>
      <c r="L13" s="8">
        <v>89</v>
      </c>
      <c r="M13" s="21">
        <v>6.9</v>
      </c>
      <c r="N13" s="21">
        <v>7.5</v>
      </c>
      <c r="O13" s="21">
        <v>2.09</v>
      </c>
      <c r="P13" s="21">
        <v>1.746</v>
      </c>
      <c r="Q13" s="8">
        <v>3721</v>
      </c>
      <c r="R13" s="9">
        <f t="shared" si="0"/>
        <v>0.74138274556684602</v>
      </c>
      <c r="AB13"/>
      <c r="AI13" s="71">
        <f t="shared" si="1"/>
        <v>901.8</v>
      </c>
    </row>
    <row r="14" spans="1:35" x14ac:dyDescent="0.2">
      <c r="A14" s="7" t="s">
        <v>33</v>
      </c>
      <c r="B14" s="8">
        <v>5536</v>
      </c>
      <c r="C14" s="8">
        <v>179</v>
      </c>
      <c r="D14" s="8">
        <v>354</v>
      </c>
      <c r="E14" s="8">
        <v>32</v>
      </c>
      <c r="F14" s="8">
        <v>90</v>
      </c>
      <c r="G14" s="8">
        <v>350</v>
      </c>
      <c r="H14" s="8">
        <v>15</v>
      </c>
      <c r="I14" s="8">
        <v>96</v>
      </c>
      <c r="J14" s="8">
        <v>795</v>
      </c>
      <c r="K14" s="8">
        <v>67</v>
      </c>
      <c r="L14" s="8">
        <v>91</v>
      </c>
      <c r="M14" s="21">
        <v>7.51</v>
      </c>
      <c r="N14" s="21">
        <v>7.54</v>
      </c>
      <c r="O14" s="21">
        <v>1.7230000000000001</v>
      </c>
      <c r="P14" s="21">
        <v>1.5169999999999999</v>
      </c>
      <c r="Q14" s="8">
        <v>4029</v>
      </c>
      <c r="R14" s="9">
        <f t="shared" si="0"/>
        <v>0.72778179190751446</v>
      </c>
      <c r="AB14"/>
      <c r="AI14" s="71">
        <f t="shared" si="1"/>
        <v>835.33333333333348</v>
      </c>
    </row>
    <row r="15" spans="1:35" x14ac:dyDescent="0.2">
      <c r="A15" s="7" t="s">
        <v>34</v>
      </c>
      <c r="B15" s="8">
        <v>5190</v>
      </c>
      <c r="C15" s="8">
        <v>167</v>
      </c>
      <c r="D15" s="8">
        <v>436</v>
      </c>
      <c r="E15" s="8">
        <v>55</v>
      </c>
      <c r="F15" s="8">
        <v>88</v>
      </c>
      <c r="G15" s="8">
        <v>371</v>
      </c>
      <c r="H15" s="8">
        <v>30</v>
      </c>
      <c r="I15" s="8">
        <v>92</v>
      </c>
      <c r="J15" s="8">
        <v>850</v>
      </c>
      <c r="K15" s="8">
        <v>100</v>
      </c>
      <c r="L15" s="8">
        <v>89</v>
      </c>
      <c r="M15" s="21">
        <v>7.37</v>
      </c>
      <c r="N15" s="21">
        <v>7.35</v>
      </c>
      <c r="O15" s="21">
        <v>1.768</v>
      </c>
      <c r="P15" s="21">
        <v>1.389</v>
      </c>
      <c r="Q15" s="8">
        <v>3592</v>
      </c>
      <c r="R15" s="9">
        <f t="shared" si="0"/>
        <v>0.69210019267822731</v>
      </c>
      <c r="AB15"/>
      <c r="AI15" s="71">
        <f t="shared" si="1"/>
        <v>826.09333333333336</v>
      </c>
    </row>
    <row r="16" spans="1:35" x14ac:dyDescent="0.2">
      <c r="A16" s="7" t="s">
        <v>35</v>
      </c>
      <c r="B16" s="8">
        <v>5892</v>
      </c>
      <c r="C16" s="8">
        <v>196</v>
      </c>
      <c r="D16" s="8">
        <v>363</v>
      </c>
      <c r="E16" s="8">
        <v>29</v>
      </c>
      <c r="F16" s="8">
        <v>91</v>
      </c>
      <c r="G16" s="8">
        <v>342</v>
      </c>
      <c r="H16" s="8">
        <v>19</v>
      </c>
      <c r="I16" s="8">
        <v>95</v>
      </c>
      <c r="J16" s="8">
        <v>793</v>
      </c>
      <c r="K16" s="8">
        <v>58</v>
      </c>
      <c r="L16" s="8">
        <v>93</v>
      </c>
      <c r="M16" s="21">
        <v>7.49</v>
      </c>
      <c r="N16" s="21">
        <v>7.39</v>
      </c>
      <c r="O16" s="21">
        <v>1.8360000000000001</v>
      </c>
      <c r="P16" s="21">
        <v>1.5029999999999999</v>
      </c>
      <c r="Q16" s="8">
        <v>3372</v>
      </c>
      <c r="R16" s="9">
        <f t="shared" si="0"/>
        <v>0.57230142566191444</v>
      </c>
      <c r="AB16"/>
      <c r="AI16" s="71">
        <f t="shared" si="1"/>
        <v>893.7600000000001</v>
      </c>
    </row>
    <row r="17" spans="1:35" x14ac:dyDescent="0.2">
      <c r="A17" s="7" t="s">
        <v>36</v>
      </c>
      <c r="B17" s="8">
        <v>6298</v>
      </c>
      <c r="C17" s="8">
        <v>203</v>
      </c>
      <c r="D17" s="8">
        <v>211</v>
      </c>
      <c r="E17" s="8">
        <v>19</v>
      </c>
      <c r="F17" s="8">
        <v>90</v>
      </c>
      <c r="G17" s="8">
        <v>256</v>
      </c>
      <c r="H17" s="8">
        <v>11</v>
      </c>
      <c r="I17" s="8">
        <v>96</v>
      </c>
      <c r="J17" s="8">
        <v>643</v>
      </c>
      <c r="K17" s="8">
        <v>50</v>
      </c>
      <c r="L17" s="8">
        <v>92</v>
      </c>
      <c r="M17" s="21">
        <v>7.49</v>
      </c>
      <c r="N17" s="21">
        <v>7.34</v>
      </c>
      <c r="O17" s="21">
        <v>1.621</v>
      </c>
      <c r="P17" s="21">
        <v>1.208</v>
      </c>
      <c r="Q17" s="8">
        <v>3793</v>
      </c>
      <c r="R17" s="9">
        <f t="shared" si="0"/>
        <v>0.60225468402667515</v>
      </c>
      <c r="AB17"/>
      <c r="AI17" s="71">
        <f t="shared" si="1"/>
        <v>692.90666666666664</v>
      </c>
    </row>
    <row r="18" spans="1:35" x14ac:dyDescent="0.2">
      <c r="A18" s="7" t="s">
        <v>37</v>
      </c>
      <c r="B18" s="8">
        <v>5317</v>
      </c>
      <c r="C18" s="8">
        <v>177</v>
      </c>
      <c r="D18" s="8">
        <v>255</v>
      </c>
      <c r="E18" s="8">
        <v>26</v>
      </c>
      <c r="F18" s="8">
        <v>90</v>
      </c>
      <c r="G18" s="8">
        <v>237</v>
      </c>
      <c r="H18" s="8">
        <v>12</v>
      </c>
      <c r="I18" s="8">
        <v>95</v>
      </c>
      <c r="J18" s="8">
        <v>726</v>
      </c>
      <c r="K18" s="8">
        <v>73</v>
      </c>
      <c r="L18" s="8">
        <v>90</v>
      </c>
      <c r="M18" s="21">
        <v>7.43</v>
      </c>
      <c r="N18" s="21">
        <v>7.32</v>
      </c>
      <c r="O18" s="21">
        <v>1.7649999999999999</v>
      </c>
      <c r="P18" s="21">
        <v>1.5169999999999999</v>
      </c>
      <c r="Q18" s="8">
        <v>4268</v>
      </c>
      <c r="R18" s="9">
        <f t="shared" si="0"/>
        <v>0.80270829415083689</v>
      </c>
      <c r="AB18"/>
      <c r="AI18" s="71">
        <f t="shared" si="1"/>
        <v>559.31999999999994</v>
      </c>
    </row>
    <row r="19" spans="1:35" ht="13.5" thickBot="1" x14ac:dyDescent="0.25">
      <c r="A19" s="7" t="s">
        <v>38</v>
      </c>
      <c r="B19" s="8">
        <v>4901</v>
      </c>
      <c r="C19" s="8">
        <v>158</v>
      </c>
      <c r="D19" s="8">
        <v>258</v>
      </c>
      <c r="E19" s="8">
        <v>33</v>
      </c>
      <c r="F19" s="8">
        <v>87</v>
      </c>
      <c r="G19" s="8">
        <v>247</v>
      </c>
      <c r="H19" s="8">
        <v>18</v>
      </c>
      <c r="I19" s="8">
        <v>93</v>
      </c>
      <c r="J19" s="8">
        <v>715</v>
      </c>
      <c r="K19" s="8">
        <v>86</v>
      </c>
      <c r="L19" s="8">
        <v>88</v>
      </c>
      <c r="M19" s="21">
        <v>7.5</v>
      </c>
      <c r="N19" s="21">
        <v>7.37</v>
      </c>
      <c r="O19" s="21">
        <v>2.0110000000000001</v>
      </c>
      <c r="P19" s="21">
        <v>1.8089999999999999</v>
      </c>
      <c r="Q19" s="8">
        <v>4634</v>
      </c>
      <c r="R19" s="9">
        <f t="shared" si="0"/>
        <v>0.94552132217914708</v>
      </c>
      <c r="AB19"/>
      <c r="AI19" s="71">
        <f t="shared" si="1"/>
        <v>520.34666666666669</v>
      </c>
    </row>
    <row r="20" spans="1:35" ht="14.25" thickTop="1" thickBot="1" x14ac:dyDescent="0.25">
      <c r="A20" s="10" t="s">
        <v>39</v>
      </c>
      <c r="B20" s="11">
        <f t="shared" ref="B20:J20" si="2">SUM(B8:B19)</f>
        <v>62312</v>
      </c>
      <c r="C20" s="11">
        <f t="shared" si="2"/>
        <v>2165</v>
      </c>
      <c r="D20" s="11">
        <f t="shared" si="2"/>
        <v>4413</v>
      </c>
      <c r="E20" s="11">
        <f>SUM(E8:E19)</f>
        <v>416</v>
      </c>
      <c r="F20" s="11">
        <f>SUM(F8:F19)</f>
        <v>985</v>
      </c>
      <c r="G20" s="11">
        <f>SUM(G8:G19)</f>
        <v>4349</v>
      </c>
      <c r="H20" s="11">
        <f>SUM(H8:H19)</f>
        <v>221</v>
      </c>
      <c r="I20" s="11">
        <f>SUM(I8:I19)</f>
        <v>1043</v>
      </c>
      <c r="J20" s="11">
        <f t="shared" si="2"/>
        <v>10496</v>
      </c>
      <c r="K20" s="11">
        <f>SUM(K8:K19)</f>
        <v>1007</v>
      </c>
      <c r="L20" s="11">
        <f>SUM(L8:L19)</f>
        <v>994</v>
      </c>
      <c r="M20" s="20">
        <f>SUM(M8:M19)</f>
        <v>51.690000000000005</v>
      </c>
      <c r="N20" s="20">
        <f>SUM(N8:N19)</f>
        <v>81.110000000000014</v>
      </c>
      <c r="O20" s="20">
        <v>1.8089999999999999</v>
      </c>
      <c r="P20" s="20">
        <f>SUM(P8:P19)</f>
        <v>15.970999999999998</v>
      </c>
      <c r="Q20" s="11">
        <f>SUM(Q8:Q19)</f>
        <v>45180</v>
      </c>
      <c r="R20" s="20">
        <f>SUM(R8:R19)</f>
        <v>8.282582878695143</v>
      </c>
      <c r="AB20"/>
      <c r="AI20" s="72"/>
    </row>
    <row r="21" spans="1:35" ht="14.25" thickTop="1" thickBot="1" x14ac:dyDescent="0.25">
      <c r="A21" s="19" t="s">
        <v>40</v>
      </c>
      <c r="B21" s="12">
        <f t="shared" ref="B21:J21" si="3">AVERAGE(B8:B19)</f>
        <v>5192.666666666667</v>
      </c>
      <c r="C21" s="12">
        <f t="shared" si="3"/>
        <v>180.41666666666666</v>
      </c>
      <c r="D21" s="12">
        <f t="shared" si="3"/>
        <v>367.75</v>
      </c>
      <c r="E21" s="12">
        <f>AVERAGE(E8:E19)</f>
        <v>34.666666666666664</v>
      </c>
      <c r="F21" s="12">
        <f>AVERAGE(F8:F19)</f>
        <v>89.545454545454547</v>
      </c>
      <c r="G21" s="12">
        <f>AVERAGE(G8:G19)</f>
        <v>362.41666666666669</v>
      </c>
      <c r="H21" s="12">
        <f>AVERAGE(H8:H19)</f>
        <v>18.416666666666668</v>
      </c>
      <c r="I21" s="12">
        <f>AVERAGE(I8:I19)</f>
        <v>94.818181818181813</v>
      </c>
      <c r="J21" s="12">
        <f t="shared" si="3"/>
        <v>874.66666666666663</v>
      </c>
      <c r="K21" s="12">
        <f>AVERAGE(K8:K19)</f>
        <v>83.916666666666671</v>
      </c>
      <c r="L21" s="12">
        <f>AVERAGE(L8:L19)</f>
        <v>90.36363636363636</v>
      </c>
      <c r="M21" s="15">
        <f t="shared" ref="M21:R21" si="4">AVERAGE(M8:M19)</f>
        <v>7.3842857142857152</v>
      </c>
      <c r="N21" s="15">
        <f t="shared" si="4"/>
        <v>7.3736363636363649</v>
      </c>
      <c r="O21" s="15">
        <f t="shared" si="4"/>
        <v>1.8305714285714285</v>
      </c>
      <c r="P21" s="15">
        <f t="shared" si="4"/>
        <v>1.4519090909090908</v>
      </c>
      <c r="Q21" s="12">
        <f t="shared" si="4"/>
        <v>4107.272727272727</v>
      </c>
      <c r="R21" s="15">
        <f t="shared" si="4"/>
        <v>0.69021523989126188</v>
      </c>
      <c r="AB21"/>
      <c r="AI21" s="73">
        <f>AVERAGE(AI8:AI19)</f>
        <v>865.31666666666649</v>
      </c>
    </row>
    <row r="22" spans="1:35" ht="13.5" thickTop="1" x14ac:dyDescent="0.2">
      <c r="Q22" s="14"/>
      <c r="AB22"/>
    </row>
    <row r="23" spans="1:35" ht="13.5" thickBot="1" x14ac:dyDescent="0.25">
      <c r="Q23" s="14"/>
      <c r="AB23"/>
    </row>
    <row r="24" spans="1:35" ht="13.5" thickTop="1" x14ac:dyDescent="0.2">
      <c r="A24" s="35" t="s">
        <v>5</v>
      </c>
      <c r="B24" s="16" t="s">
        <v>6</v>
      </c>
      <c r="C24" s="16" t="s">
        <v>6</v>
      </c>
      <c r="D24" s="16" t="s">
        <v>7</v>
      </c>
      <c r="E24" s="16" t="s">
        <v>8</v>
      </c>
      <c r="F24" s="22" t="s">
        <v>2</v>
      </c>
      <c r="G24" s="16" t="s">
        <v>9</v>
      </c>
      <c r="H24" s="16" t="s">
        <v>10</v>
      </c>
      <c r="I24" s="22" t="s">
        <v>3</v>
      </c>
      <c r="J24" s="16" t="s">
        <v>11</v>
      </c>
      <c r="K24" s="16" t="s">
        <v>12</v>
      </c>
      <c r="L24" s="22" t="s">
        <v>13</v>
      </c>
      <c r="M24" s="16" t="s">
        <v>14</v>
      </c>
      <c r="N24" s="16" t="s">
        <v>15</v>
      </c>
      <c r="O24" s="16" t="s">
        <v>16</v>
      </c>
      <c r="P24" s="16" t="s">
        <v>17</v>
      </c>
      <c r="Q24" s="36" t="s">
        <v>18</v>
      </c>
      <c r="R24" s="36" t="s">
        <v>19</v>
      </c>
      <c r="AB24"/>
      <c r="AI24" s="51" t="s">
        <v>123</v>
      </c>
    </row>
    <row r="25" spans="1:35" ht="13.5" thickBot="1" x14ac:dyDescent="0.25">
      <c r="A25" s="29" t="s">
        <v>41</v>
      </c>
      <c r="B25" s="17" t="s">
        <v>21</v>
      </c>
      <c r="C25" s="18" t="s">
        <v>22</v>
      </c>
      <c r="D25" s="17" t="s">
        <v>23</v>
      </c>
      <c r="E25" s="17" t="s">
        <v>23</v>
      </c>
      <c r="F25" s="23" t="s">
        <v>24</v>
      </c>
      <c r="G25" s="17" t="s">
        <v>23</v>
      </c>
      <c r="H25" s="17" t="s">
        <v>23</v>
      </c>
      <c r="I25" s="23" t="s">
        <v>24</v>
      </c>
      <c r="J25" s="17" t="s">
        <v>23</v>
      </c>
      <c r="K25" s="17" t="s">
        <v>23</v>
      </c>
      <c r="L25" s="23" t="s">
        <v>24</v>
      </c>
      <c r="M25" s="17"/>
      <c r="N25" s="17"/>
      <c r="O25" s="17"/>
      <c r="P25" s="17"/>
      <c r="Q25" s="18" t="s">
        <v>25</v>
      </c>
      <c r="R25" s="18" t="s">
        <v>26</v>
      </c>
      <c r="AB25"/>
      <c r="AI25" s="55" t="s">
        <v>124</v>
      </c>
    </row>
    <row r="26" spans="1:35" ht="13.5" thickTop="1" x14ac:dyDescent="0.2">
      <c r="A26" s="7" t="s">
        <v>27</v>
      </c>
      <c r="B26" s="8">
        <v>5083</v>
      </c>
      <c r="C26" s="8">
        <v>164</v>
      </c>
      <c r="D26" s="8">
        <v>282</v>
      </c>
      <c r="E26" s="8">
        <v>44</v>
      </c>
      <c r="F26" s="8">
        <v>84</v>
      </c>
      <c r="G26" s="8">
        <v>309</v>
      </c>
      <c r="H26" s="8">
        <v>19</v>
      </c>
      <c r="I26" s="8">
        <v>94</v>
      </c>
      <c r="J26" s="8">
        <v>791</v>
      </c>
      <c r="K26" s="8">
        <v>99</v>
      </c>
      <c r="L26" s="8">
        <v>88</v>
      </c>
      <c r="M26" s="21">
        <v>7.48</v>
      </c>
      <c r="N26" s="21">
        <v>7.33</v>
      </c>
      <c r="O26" s="21">
        <v>1.726</v>
      </c>
      <c r="P26" s="21">
        <v>1.6739999999999999</v>
      </c>
      <c r="Q26" s="8">
        <v>4388</v>
      </c>
      <c r="R26" s="9">
        <f t="shared" ref="R26:R37" si="5">Q26/B26</f>
        <v>0.86326972260476098</v>
      </c>
      <c r="AB26"/>
      <c r="AI26" s="71">
        <f>(0.8*C26*G26)/60</f>
        <v>675.68000000000006</v>
      </c>
    </row>
    <row r="27" spans="1:35" x14ac:dyDescent="0.2">
      <c r="A27" s="7" t="s">
        <v>28</v>
      </c>
      <c r="B27" s="8">
        <v>5846</v>
      </c>
      <c r="C27" s="8">
        <v>202</v>
      </c>
      <c r="D27" s="8">
        <v>248</v>
      </c>
      <c r="E27" s="8">
        <v>25</v>
      </c>
      <c r="F27" s="8">
        <v>89</v>
      </c>
      <c r="G27" s="8">
        <v>242</v>
      </c>
      <c r="H27" s="8">
        <v>15</v>
      </c>
      <c r="I27" s="8">
        <v>93</v>
      </c>
      <c r="J27" s="8">
        <v>602</v>
      </c>
      <c r="K27" s="8">
        <v>74</v>
      </c>
      <c r="L27" s="8">
        <v>87</v>
      </c>
      <c r="M27" s="21">
        <v>7.58</v>
      </c>
      <c r="N27" s="21">
        <v>7.29</v>
      </c>
      <c r="O27" s="21">
        <v>1.6419999999999999</v>
      </c>
      <c r="P27" s="21">
        <v>1.4339999999999999</v>
      </c>
      <c r="Q27" s="8">
        <v>4230</v>
      </c>
      <c r="R27" s="9">
        <f t="shared" si="5"/>
        <v>0.72357167293876157</v>
      </c>
      <c r="AB27"/>
      <c r="AI27" s="71">
        <f t="shared" ref="AI27:AI37" si="6">(0.8*C27*G27)/60</f>
        <v>651.78666666666675</v>
      </c>
    </row>
    <row r="28" spans="1:35" x14ac:dyDescent="0.2">
      <c r="A28" s="7" t="s">
        <v>29</v>
      </c>
      <c r="B28" s="8">
        <v>6359</v>
      </c>
      <c r="C28" s="8">
        <v>205</v>
      </c>
      <c r="D28" s="8">
        <v>275</v>
      </c>
      <c r="E28" s="8">
        <v>33</v>
      </c>
      <c r="F28" s="8">
        <v>87</v>
      </c>
      <c r="G28" s="8">
        <v>329</v>
      </c>
      <c r="H28" s="8">
        <v>14</v>
      </c>
      <c r="I28" s="8">
        <v>96</v>
      </c>
      <c r="J28" s="8">
        <v>882</v>
      </c>
      <c r="K28" s="8">
        <v>76</v>
      </c>
      <c r="L28" s="8">
        <v>91</v>
      </c>
      <c r="M28" s="21">
        <v>7.43</v>
      </c>
      <c r="N28" s="21">
        <v>7.45</v>
      </c>
      <c r="O28" s="21">
        <v>1.8460000000000001</v>
      </c>
      <c r="P28" s="21">
        <v>1.546</v>
      </c>
      <c r="Q28" s="8">
        <v>4269</v>
      </c>
      <c r="R28" s="9">
        <f t="shared" si="5"/>
        <v>0.67133197043560311</v>
      </c>
      <c r="AB28"/>
      <c r="AI28" s="71">
        <f t="shared" si="6"/>
        <v>899.26666666666665</v>
      </c>
    </row>
    <row r="29" spans="1:35" x14ac:dyDescent="0.2">
      <c r="A29" s="7" t="s">
        <v>30</v>
      </c>
      <c r="B29" s="8">
        <v>7033</v>
      </c>
      <c r="C29" s="8">
        <v>234</v>
      </c>
      <c r="D29" s="8">
        <v>169</v>
      </c>
      <c r="E29" s="8">
        <v>64</v>
      </c>
      <c r="F29" s="8">
        <v>57</v>
      </c>
      <c r="G29" s="8">
        <v>269</v>
      </c>
      <c r="H29" s="8">
        <v>26</v>
      </c>
      <c r="I29" s="8">
        <v>90</v>
      </c>
      <c r="J29" s="8">
        <v>656</v>
      </c>
      <c r="K29" s="8">
        <v>139</v>
      </c>
      <c r="L29" s="8">
        <v>78</v>
      </c>
      <c r="M29" s="21">
        <v>7.3</v>
      </c>
      <c r="N29" s="21">
        <v>7.3</v>
      </c>
      <c r="O29" s="21">
        <v>1.58</v>
      </c>
      <c r="P29" s="21">
        <v>1.6870000000000001</v>
      </c>
      <c r="Q29" s="8">
        <v>4160</v>
      </c>
      <c r="R29" s="9">
        <f t="shared" si="5"/>
        <v>0.59149722735674681</v>
      </c>
      <c r="AB29"/>
      <c r="AI29" s="71">
        <f t="shared" si="6"/>
        <v>839.28000000000009</v>
      </c>
    </row>
    <row r="30" spans="1:35" x14ac:dyDescent="0.2">
      <c r="A30" s="7" t="s">
        <v>31</v>
      </c>
      <c r="B30" s="8">
        <v>6417</v>
      </c>
      <c r="C30" s="8">
        <v>207</v>
      </c>
      <c r="D30" s="8">
        <v>248</v>
      </c>
      <c r="E30" s="8">
        <v>39</v>
      </c>
      <c r="F30" s="8">
        <v>77</v>
      </c>
      <c r="G30" s="8">
        <v>326</v>
      </c>
      <c r="H30" s="8">
        <v>14</v>
      </c>
      <c r="I30" s="8">
        <v>95</v>
      </c>
      <c r="J30" s="8">
        <v>741</v>
      </c>
      <c r="K30" s="8">
        <v>71</v>
      </c>
      <c r="L30" s="8">
        <v>89</v>
      </c>
      <c r="M30" s="21">
        <v>7.37</v>
      </c>
      <c r="N30" s="21">
        <v>7.3</v>
      </c>
      <c r="O30" s="21">
        <v>1.784</v>
      </c>
      <c r="P30" s="21">
        <v>1.456</v>
      </c>
      <c r="Q30" s="8">
        <v>3766</v>
      </c>
      <c r="R30" s="9">
        <f t="shared" si="5"/>
        <v>0.58687860370889822</v>
      </c>
      <c r="AB30"/>
      <c r="AI30" s="71">
        <f t="shared" si="6"/>
        <v>899.7600000000001</v>
      </c>
    </row>
    <row r="31" spans="1:35" x14ac:dyDescent="0.2">
      <c r="A31" s="7" t="s">
        <v>32</v>
      </c>
      <c r="B31" s="8">
        <v>4208</v>
      </c>
      <c r="C31" s="8">
        <v>140</v>
      </c>
      <c r="D31" s="8">
        <v>220</v>
      </c>
      <c r="E31" s="8">
        <v>34</v>
      </c>
      <c r="F31" s="8">
        <v>84</v>
      </c>
      <c r="G31" s="8">
        <v>314</v>
      </c>
      <c r="H31" s="8">
        <v>15</v>
      </c>
      <c r="I31" s="8">
        <v>95</v>
      </c>
      <c r="J31" s="8">
        <v>688</v>
      </c>
      <c r="K31" s="8">
        <v>97</v>
      </c>
      <c r="L31" s="8">
        <v>85</v>
      </c>
      <c r="M31" s="21">
        <v>7.27</v>
      </c>
      <c r="N31" s="21">
        <v>7.25</v>
      </c>
      <c r="O31" s="21">
        <v>1.907</v>
      </c>
      <c r="P31" s="21">
        <v>1.7729999999999999</v>
      </c>
      <c r="Q31" s="8">
        <v>3876</v>
      </c>
      <c r="R31" s="9">
        <f t="shared" si="5"/>
        <v>0.92110266159695819</v>
      </c>
      <c r="AB31"/>
      <c r="AI31" s="71">
        <f t="shared" si="6"/>
        <v>586.13333333333333</v>
      </c>
    </row>
    <row r="32" spans="1:35" x14ac:dyDescent="0.2">
      <c r="A32" s="7" t="s">
        <v>33</v>
      </c>
      <c r="B32" s="8">
        <v>4332</v>
      </c>
      <c r="C32" s="8">
        <v>140</v>
      </c>
      <c r="D32" s="8">
        <v>257</v>
      </c>
      <c r="E32" s="8">
        <v>45</v>
      </c>
      <c r="F32" s="8">
        <v>83</v>
      </c>
      <c r="G32" s="8">
        <v>326</v>
      </c>
      <c r="H32" s="8">
        <v>13</v>
      </c>
      <c r="I32" s="8">
        <v>96</v>
      </c>
      <c r="J32" s="8">
        <v>792</v>
      </c>
      <c r="K32" s="8">
        <v>95</v>
      </c>
      <c r="L32" s="8">
        <v>88</v>
      </c>
      <c r="M32" s="21">
        <v>7.3</v>
      </c>
      <c r="N32" s="21">
        <v>7.45</v>
      </c>
      <c r="O32" s="21">
        <v>1.9419999999999999</v>
      </c>
      <c r="P32" s="21">
        <v>1.57</v>
      </c>
      <c r="Q32" s="8">
        <v>4017</v>
      </c>
      <c r="R32" s="9">
        <f t="shared" si="5"/>
        <v>0.92728531855955676</v>
      </c>
      <c r="AB32"/>
      <c r="AI32" s="71">
        <f t="shared" si="6"/>
        <v>608.5333333333333</v>
      </c>
    </row>
    <row r="33" spans="1:35" x14ac:dyDescent="0.2">
      <c r="A33" s="7" t="s">
        <v>34</v>
      </c>
      <c r="B33" s="8">
        <v>4038</v>
      </c>
      <c r="C33" s="8">
        <v>130</v>
      </c>
      <c r="D33" s="8">
        <v>372</v>
      </c>
      <c r="E33" s="8">
        <v>53</v>
      </c>
      <c r="F33" s="8">
        <v>85</v>
      </c>
      <c r="G33" s="8">
        <v>366</v>
      </c>
      <c r="H33" s="8">
        <v>24</v>
      </c>
      <c r="I33" s="8">
        <v>93</v>
      </c>
      <c r="J33" s="8">
        <v>780</v>
      </c>
      <c r="K33" s="8">
        <v>145</v>
      </c>
      <c r="L33" s="8">
        <v>81</v>
      </c>
      <c r="M33" s="21">
        <v>7.23</v>
      </c>
      <c r="N33" s="21">
        <v>7.25</v>
      </c>
      <c r="O33" s="21">
        <v>1.891</v>
      </c>
      <c r="P33" s="21">
        <v>1.474</v>
      </c>
      <c r="Q33" s="8">
        <v>3600</v>
      </c>
      <c r="R33" s="9">
        <f t="shared" si="5"/>
        <v>0.89153046062407137</v>
      </c>
      <c r="AB33"/>
      <c r="AI33" s="71">
        <f t="shared" si="6"/>
        <v>634.4</v>
      </c>
    </row>
    <row r="34" spans="1:35" x14ac:dyDescent="0.2">
      <c r="A34" s="7" t="s">
        <v>35</v>
      </c>
      <c r="B34" s="8">
        <v>3999</v>
      </c>
      <c r="C34" s="8">
        <v>133</v>
      </c>
      <c r="D34" s="8">
        <v>227</v>
      </c>
      <c r="E34" s="8">
        <v>40</v>
      </c>
      <c r="F34" s="8">
        <v>77</v>
      </c>
      <c r="G34" s="8">
        <v>272</v>
      </c>
      <c r="H34" s="8">
        <v>12</v>
      </c>
      <c r="I34" s="8">
        <v>95</v>
      </c>
      <c r="J34" s="8">
        <v>633</v>
      </c>
      <c r="K34" s="8">
        <v>72</v>
      </c>
      <c r="L34" s="8">
        <v>88</v>
      </c>
      <c r="M34" s="21">
        <v>7.33</v>
      </c>
      <c r="N34" s="21">
        <v>7.21</v>
      </c>
      <c r="O34" s="21">
        <v>1.8620000000000001</v>
      </c>
      <c r="P34" s="21">
        <v>1.4710000000000001</v>
      </c>
      <c r="Q34" s="8">
        <v>3750</v>
      </c>
      <c r="R34" s="9">
        <f t="shared" si="5"/>
        <v>0.93773443360840214</v>
      </c>
      <c r="AB34"/>
      <c r="AI34" s="71">
        <f t="shared" si="6"/>
        <v>482.34666666666669</v>
      </c>
    </row>
    <row r="35" spans="1:35" x14ac:dyDescent="0.2">
      <c r="A35" s="7" t="s">
        <v>36</v>
      </c>
      <c r="B35" s="8">
        <v>4469</v>
      </c>
      <c r="C35" s="8">
        <v>144</v>
      </c>
      <c r="D35" s="8">
        <v>232</v>
      </c>
      <c r="E35" s="8">
        <v>34</v>
      </c>
      <c r="F35" s="8">
        <v>85</v>
      </c>
      <c r="G35" s="8">
        <v>314</v>
      </c>
      <c r="H35" s="8">
        <v>12</v>
      </c>
      <c r="I35" s="8">
        <v>96</v>
      </c>
      <c r="J35" s="8">
        <v>747</v>
      </c>
      <c r="K35" s="8">
        <v>77</v>
      </c>
      <c r="L35" s="8">
        <v>90</v>
      </c>
      <c r="M35" s="21">
        <v>7.45</v>
      </c>
      <c r="N35" s="21">
        <v>7.55</v>
      </c>
      <c r="O35" s="21">
        <v>1.85</v>
      </c>
      <c r="P35" s="21">
        <v>1.619</v>
      </c>
      <c r="Q35" s="8">
        <v>4002</v>
      </c>
      <c r="R35" s="9">
        <f t="shared" si="5"/>
        <v>0.89550234951890806</v>
      </c>
      <c r="AB35"/>
      <c r="AI35" s="71">
        <f t="shared" si="6"/>
        <v>602.88</v>
      </c>
    </row>
    <row r="36" spans="1:35" x14ac:dyDescent="0.2">
      <c r="A36" s="7" t="s">
        <v>37</v>
      </c>
      <c r="B36" s="8">
        <v>4562</v>
      </c>
      <c r="C36" s="8">
        <v>152</v>
      </c>
      <c r="D36" s="8">
        <v>222</v>
      </c>
      <c r="E36" s="8">
        <v>31</v>
      </c>
      <c r="F36" s="8">
        <v>86</v>
      </c>
      <c r="G36" s="8">
        <v>432</v>
      </c>
      <c r="H36" s="8">
        <v>27</v>
      </c>
      <c r="I36" s="8">
        <v>94</v>
      </c>
      <c r="J36" s="8">
        <v>902</v>
      </c>
      <c r="K36" s="8">
        <v>62</v>
      </c>
      <c r="L36" s="8">
        <v>93</v>
      </c>
      <c r="M36" s="21">
        <v>7.26</v>
      </c>
      <c r="N36" s="25">
        <v>4.66</v>
      </c>
      <c r="O36" s="21">
        <v>1.921</v>
      </c>
      <c r="P36" s="21">
        <v>1.528</v>
      </c>
      <c r="Q36" s="8">
        <v>4032</v>
      </c>
      <c r="R36" s="9">
        <f t="shared" si="5"/>
        <v>0.88382288469969317</v>
      </c>
      <c r="AB36"/>
      <c r="AI36" s="71">
        <f t="shared" si="6"/>
        <v>875.5200000000001</v>
      </c>
    </row>
    <row r="37" spans="1:35" ht="13.5" thickBot="1" x14ac:dyDescent="0.25">
      <c r="A37" s="7" t="s">
        <v>38</v>
      </c>
      <c r="B37" s="8">
        <v>6967</v>
      </c>
      <c r="C37" s="8">
        <v>225</v>
      </c>
      <c r="D37" s="8">
        <v>233</v>
      </c>
      <c r="E37" s="8">
        <v>41</v>
      </c>
      <c r="F37" s="8">
        <v>79</v>
      </c>
      <c r="G37" s="8">
        <v>294</v>
      </c>
      <c r="H37" s="8">
        <v>19</v>
      </c>
      <c r="I37" s="8">
        <v>93</v>
      </c>
      <c r="J37" s="8">
        <v>694</v>
      </c>
      <c r="K37" s="8">
        <v>107</v>
      </c>
      <c r="L37" s="8">
        <v>84</v>
      </c>
      <c r="M37" s="21">
        <v>7.35</v>
      </c>
      <c r="N37" s="21">
        <v>7.23</v>
      </c>
      <c r="O37" s="21">
        <v>1.615</v>
      </c>
      <c r="P37" s="21">
        <v>1.363</v>
      </c>
      <c r="Q37" s="8">
        <v>4302</v>
      </c>
      <c r="R37" s="9">
        <f t="shared" si="5"/>
        <v>0.61748241710922924</v>
      </c>
      <c r="AB37"/>
      <c r="AI37" s="71">
        <f t="shared" si="6"/>
        <v>882</v>
      </c>
    </row>
    <row r="38" spans="1:35" ht="14.25" thickTop="1" thickBot="1" x14ac:dyDescent="0.25">
      <c r="A38" s="10" t="s">
        <v>42</v>
      </c>
      <c r="B38" s="11">
        <f t="shared" ref="B38:O38" si="7">SUM(B26:B37)</f>
        <v>63313</v>
      </c>
      <c r="C38" s="11">
        <f t="shared" si="7"/>
        <v>2076</v>
      </c>
      <c r="D38" s="11">
        <f t="shared" si="7"/>
        <v>2985</v>
      </c>
      <c r="E38" s="11">
        <f>SUM(E26:E37)</f>
        <v>483</v>
      </c>
      <c r="F38" s="11">
        <f>SUM(F26:F37)</f>
        <v>973</v>
      </c>
      <c r="G38" s="11">
        <f>SUM(G26:G37)</f>
        <v>3793</v>
      </c>
      <c r="H38" s="11">
        <f>SUM(H26:H37)</f>
        <v>210</v>
      </c>
      <c r="I38" s="11">
        <f>SUM(I26:I37)</f>
        <v>1130</v>
      </c>
      <c r="J38" s="11">
        <f t="shared" si="7"/>
        <v>8908</v>
      </c>
      <c r="K38" s="11">
        <f>SUM(K26:K37)</f>
        <v>1114</v>
      </c>
      <c r="L38" s="11">
        <f>SUM(L26:L37)</f>
        <v>1042</v>
      </c>
      <c r="M38" s="20">
        <f t="shared" si="7"/>
        <v>88.350000000000009</v>
      </c>
      <c r="N38" s="20">
        <f t="shared" si="7"/>
        <v>85.27</v>
      </c>
      <c r="O38" s="20">
        <f t="shared" si="7"/>
        <v>21.565999999999999</v>
      </c>
      <c r="P38" s="20">
        <f>SUM(P26:P37)</f>
        <v>18.594999999999999</v>
      </c>
      <c r="Q38" s="11">
        <f>SUM(Q26:Q37)</f>
        <v>48392</v>
      </c>
      <c r="R38" s="20">
        <f>SUM(R26:R37)</f>
        <v>9.5110097227615906</v>
      </c>
      <c r="AB38"/>
      <c r="AI38" s="72"/>
    </row>
    <row r="39" spans="1:35" ht="14.25" thickTop="1" thickBot="1" x14ac:dyDescent="0.25">
      <c r="A39" s="19" t="s">
        <v>43</v>
      </c>
      <c r="B39" s="12">
        <f t="shared" ref="B39:J39" si="8">AVERAGE(B26:B37)</f>
        <v>5276.083333333333</v>
      </c>
      <c r="C39" s="12">
        <f t="shared" si="8"/>
        <v>173</v>
      </c>
      <c r="D39" s="12">
        <f t="shared" si="8"/>
        <v>248.75</v>
      </c>
      <c r="E39" s="12">
        <f>AVERAGE(E26:E37)</f>
        <v>40.25</v>
      </c>
      <c r="F39" s="12">
        <f>AVERAGE(F26:F37)</f>
        <v>81.083333333333329</v>
      </c>
      <c r="G39" s="12">
        <f>AVERAGE(G26:G37)</f>
        <v>316.08333333333331</v>
      </c>
      <c r="H39" s="12">
        <f>AVERAGE(H26:H37)</f>
        <v>17.5</v>
      </c>
      <c r="I39" s="12">
        <f>AVERAGE(I26:I37)</f>
        <v>94.166666666666671</v>
      </c>
      <c r="J39" s="12">
        <f t="shared" si="8"/>
        <v>742.33333333333337</v>
      </c>
      <c r="K39" s="12">
        <f>AVERAGE(K26:K37)</f>
        <v>92.833333333333329</v>
      </c>
      <c r="L39" s="12">
        <f>AVERAGE(L26:L37)</f>
        <v>86.833333333333329</v>
      </c>
      <c r="M39" s="15">
        <f t="shared" ref="M39:R39" si="9">AVERAGE(M26:M37)</f>
        <v>7.3625000000000007</v>
      </c>
      <c r="N39" s="15">
        <f t="shared" si="9"/>
        <v>7.105833333333333</v>
      </c>
      <c r="O39" s="15">
        <f t="shared" si="9"/>
        <v>1.7971666666666666</v>
      </c>
      <c r="P39" s="15">
        <f t="shared" si="9"/>
        <v>1.5495833333333333</v>
      </c>
      <c r="Q39" s="12">
        <f t="shared" si="9"/>
        <v>4032.6666666666665</v>
      </c>
      <c r="R39" s="15">
        <f t="shared" si="9"/>
        <v>0.79258414356346585</v>
      </c>
      <c r="AB39"/>
      <c r="AI39" s="73">
        <f>AVERAGE(AI26:AI37)</f>
        <v>719.79888888888888</v>
      </c>
    </row>
    <row r="40" spans="1:35" ht="13.5" thickTop="1" x14ac:dyDescent="0.2">
      <c r="Q40" s="14"/>
      <c r="AB40"/>
    </row>
    <row r="41" spans="1:35" x14ac:dyDescent="0.2">
      <c r="Q41" s="14"/>
      <c r="AB41"/>
    </row>
    <row r="42" spans="1:35" ht="13.5" thickBot="1" x14ac:dyDescent="0.25">
      <c r="Q42" s="14"/>
      <c r="AB42"/>
    </row>
    <row r="43" spans="1:35" ht="13.5" thickTop="1" x14ac:dyDescent="0.2">
      <c r="A43" s="35" t="s">
        <v>5</v>
      </c>
      <c r="B43" s="16" t="s">
        <v>6</v>
      </c>
      <c r="C43" s="16" t="s">
        <v>6</v>
      </c>
      <c r="D43" s="16" t="s">
        <v>7</v>
      </c>
      <c r="E43" s="16" t="s">
        <v>8</v>
      </c>
      <c r="F43" s="22" t="s">
        <v>2</v>
      </c>
      <c r="G43" s="16" t="s">
        <v>9</v>
      </c>
      <c r="H43" s="16" t="s">
        <v>10</v>
      </c>
      <c r="I43" s="22" t="s">
        <v>3</v>
      </c>
      <c r="J43" s="16" t="s">
        <v>11</v>
      </c>
      <c r="K43" s="16" t="s">
        <v>12</v>
      </c>
      <c r="L43" s="22" t="s">
        <v>13</v>
      </c>
      <c r="M43" s="16" t="s">
        <v>14</v>
      </c>
      <c r="N43" s="16" t="s">
        <v>15</v>
      </c>
      <c r="O43" s="16" t="s">
        <v>16</v>
      </c>
      <c r="P43" s="16" t="s">
        <v>17</v>
      </c>
      <c r="Q43" s="36" t="s">
        <v>18</v>
      </c>
      <c r="R43" s="36" t="s">
        <v>19</v>
      </c>
      <c r="AB43"/>
      <c r="AI43" s="51" t="s">
        <v>123</v>
      </c>
    </row>
    <row r="44" spans="1:35" ht="13.5" thickBot="1" x14ac:dyDescent="0.25">
      <c r="A44" s="29" t="s">
        <v>44</v>
      </c>
      <c r="B44" s="17" t="s">
        <v>21</v>
      </c>
      <c r="C44" s="18" t="s">
        <v>22</v>
      </c>
      <c r="D44" s="17" t="s">
        <v>23</v>
      </c>
      <c r="E44" s="17" t="s">
        <v>23</v>
      </c>
      <c r="F44" s="23" t="s">
        <v>24</v>
      </c>
      <c r="G44" s="17" t="s">
        <v>23</v>
      </c>
      <c r="H44" s="17" t="s">
        <v>23</v>
      </c>
      <c r="I44" s="23" t="s">
        <v>24</v>
      </c>
      <c r="J44" s="17" t="s">
        <v>23</v>
      </c>
      <c r="K44" s="17" t="s">
        <v>23</v>
      </c>
      <c r="L44" s="23" t="s">
        <v>24</v>
      </c>
      <c r="M44" s="17"/>
      <c r="N44" s="17"/>
      <c r="O44" s="17"/>
      <c r="P44" s="17"/>
      <c r="Q44" s="18" t="s">
        <v>25</v>
      </c>
      <c r="R44" s="18" t="s">
        <v>26</v>
      </c>
      <c r="AB44"/>
      <c r="AI44" s="55" t="s">
        <v>124</v>
      </c>
    </row>
    <row r="45" spans="1:35" ht="13.5" thickTop="1" x14ac:dyDescent="0.2">
      <c r="A45" s="7" t="s">
        <v>27</v>
      </c>
      <c r="B45" s="8">
        <v>5370</v>
      </c>
      <c r="C45" s="8">
        <v>173</v>
      </c>
      <c r="D45" s="8">
        <v>234</v>
      </c>
      <c r="E45" s="8">
        <v>47</v>
      </c>
      <c r="F45" s="8">
        <v>80</v>
      </c>
      <c r="G45" s="8">
        <v>368</v>
      </c>
      <c r="H45" s="8">
        <v>20</v>
      </c>
      <c r="I45" s="8">
        <v>94</v>
      </c>
      <c r="J45" s="8">
        <v>862</v>
      </c>
      <c r="K45" s="8">
        <v>122</v>
      </c>
      <c r="L45" s="8">
        <v>86</v>
      </c>
      <c r="M45" s="21">
        <v>7.44</v>
      </c>
      <c r="N45" s="21">
        <v>7.16</v>
      </c>
      <c r="O45" s="21">
        <v>1.736</v>
      </c>
      <c r="P45" s="21">
        <v>1.538</v>
      </c>
      <c r="Q45" s="8">
        <v>2793</v>
      </c>
      <c r="R45" s="9">
        <f t="shared" ref="R45:R56" si="10">Q45/B45</f>
        <v>0.5201117318435754</v>
      </c>
      <c r="AB45"/>
      <c r="AI45" s="71">
        <f>(0.8*C45*G45)/60</f>
        <v>848.85333333333335</v>
      </c>
    </row>
    <row r="46" spans="1:35" x14ac:dyDescent="0.2">
      <c r="A46" s="7" t="s">
        <v>28</v>
      </c>
      <c r="B46" s="8">
        <v>4062</v>
      </c>
      <c r="C46" s="8">
        <v>145</v>
      </c>
      <c r="D46" s="8">
        <v>241</v>
      </c>
      <c r="E46" s="8">
        <v>37</v>
      </c>
      <c r="F46" s="8">
        <v>84</v>
      </c>
      <c r="G46" s="8">
        <v>444</v>
      </c>
      <c r="H46" s="8">
        <v>16</v>
      </c>
      <c r="I46" s="8">
        <v>96</v>
      </c>
      <c r="J46" s="8">
        <v>912</v>
      </c>
      <c r="K46" s="8">
        <v>77</v>
      </c>
      <c r="L46" s="8">
        <v>92</v>
      </c>
      <c r="M46" s="21">
        <v>7.47</v>
      </c>
      <c r="N46" s="21">
        <v>7.24</v>
      </c>
      <c r="O46" s="21">
        <v>1.849</v>
      </c>
      <c r="P46" s="21">
        <v>1.53</v>
      </c>
      <c r="Q46" s="8">
        <v>2591</v>
      </c>
      <c r="R46" s="9">
        <f t="shared" si="10"/>
        <v>0.63786312161496794</v>
      </c>
      <c r="AB46"/>
      <c r="AI46" s="71">
        <f t="shared" ref="AI46:AI56" si="11">(0.8*C46*G46)/60</f>
        <v>858.4</v>
      </c>
    </row>
    <row r="47" spans="1:35" x14ac:dyDescent="0.2">
      <c r="A47" s="7" t="s">
        <v>29</v>
      </c>
      <c r="B47" s="8">
        <v>4612</v>
      </c>
      <c r="C47" s="8">
        <v>149</v>
      </c>
      <c r="D47" s="8">
        <v>276</v>
      </c>
      <c r="E47" s="8">
        <v>44</v>
      </c>
      <c r="F47" s="8">
        <v>81</v>
      </c>
      <c r="G47" s="8">
        <v>274</v>
      </c>
      <c r="H47" s="8">
        <v>14</v>
      </c>
      <c r="I47" s="8">
        <v>95</v>
      </c>
      <c r="J47" s="8">
        <v>1049</v>
      </c>
      <c r="K47" s="8">
        <v>104</v>
      </c>
      <c r="L47" s="8">
        <v>90</v>
      </c>
      <c r="M47" s="21">
        <v>7.32</v>
      </c>
      <c r="N47" s="21">
        <v>7.13</v>
      </c>
      <c r="O47" s="21">
        <v>1.873</v>
      </c>
      <c r="P47" s="21">
        <v>1.518</v>
      </c>
      <c r="Q47" s="8">
        <v>3491</v>
      </c>
      <c r="R47" s="9">
        <f t="shared" si="10"/>
        <v>0.75693842150910673</v>
      </c>
      <c r="AB47"/>
      <c r="AI47" s="71">
        <f t="shared" si="11"/>
        <v>544.34666666666669</v>
      </c>
    </row>
    <row r="48" spans="1:35" x14ac:dyDescent="0.2">
      <c r="A48" s="7" t="s">
        <v>30</v>
      </c>
      <c r="B48" s="8">
        <v>4263</v>
      </c>
      <c r="C48" s="8">
        <v>142</v>
      </c>
      <c r="D48" s="8">
        <v>309</v>
      </c>
      <c r="E48" s="8">
        <v>30</v>
      </c>
      <c r="F48" s="8">
        <v>85</v>
      </c>
      <c r="G48" s="8">
        <v>585</v>
      </c>
      <c r="H48" s="8">
        <v>17</v>
      </c>
      <c r="I48" s="8">
        <v>97</v>
      </c>
      <c r="J48" s="8">
        <v>1037</v>
      </c>
      <c r="K48" s="8">
        <v>92</v>
      </c>
      <c r="L48" s="8">
        <v>90</v>
      </c>
      <c r="M48" s="21">
        <v>7.22</v>
      </c>
      <c r="N48" s="21">
        <v>7.21</v>
      </c>
      <c r="O48" s="21">
        <v>1.804</v>
      </c>
      <c r="P48" s="21">
        <v>1.48</v>
      </c>
      <c r="Q48" s="8">
        <v>3588</v>
      </c>
      <c r="R48" s="9">
        <f t="shared" si="10"/>
        <v>0.84166080225193529</v>
      </c>
      <c r="AB48"/>
      <c r="AI48" s="71">
        <f t="shared" si="11"/>
        <v>1107.5999999999999</v>
      </c>
    </row>
    <row r="49" spans="1:35" x14ac:dyDescent="0.2">
      <c r="A49" s="7" t="s">
        <v>31</v>
      </c>
      <c r="B49" s="8">
        <v>4418</v>
      </c>
      <c r="C49" s="8">
        <v>143</v>
      </c>
      <c r="D49" s="8">
        <v>245</v>
      </c>
      <c r="E49" s="8">
        <v>55</v>
      </c>
      <c r="F49" s="8">
        <v>78</v>
      </c>
      <c r="G49" s="8">
        <v>356</v>
      </c>
      <c r="H49" s="8">
        <v>11</v>
      </c>
      <c r="I49" s="8">
        <v>97</v>
      </c>
      <c r="J49" s="8">
        <v>870</v>
      </c>
      <c r="K49" s="8">
        <v>98</v>
      </c>
      <c r="L49" s="8">
        <v>89</v>
      </c>
      <c r="M49" s="21">
        <v>7.05</v>
      </c>
      <c r="N49" s="21">
        <v>7.16</v>
      </c>
      <c r="O49" s="21">
        <v>1.595</v>
      </c>
      <c r="P49" s="21">
        <v>1.49</v>
      </c>
      <c r="Q49" s="8">
        <v>3474</v>
      </c>
      <c r="R49" s="9">
        <f t="shared" si="10"/>
        <v>0.78632865550022635</v>
      </c>
      <c r="AB49"/>
      <c r="AI49" s="71">
        <f t="shared" si="11"/>
        <v>678.77333333333331</v>
      </c>
    </row>
    <row r="50" spans="1:35" x14ac:dyDescent="0.2">
      <c r="A50" s="7" t="s">
        <v>32</v>
      </c>
      <c r="B50" s="8">
        <v>4103</v>
      </c>
      <c r="C50" s="8">
        <v>137</v>
      </c>
      <c r="D50" s="8">
        <v>446</v>
      </c>
      <c r="E50" s="8">
        <v>40</v>
      </c>
      <c r="F50" s="8">
        <v>86</v>
      </c>
      <c r="G50" s="8">
        <v>421</v>
      </c>
      <c r="H50" s="8">
        <v>14</v>
      </c>
      <c r="I50" s="8">
        <v>97</v>
      </c>
      <c r="J50" s="8">
        <v>1087</v>
      </c>
      <c r="K50" s="8">
        <v>95</v>
      </c>
      <c r="L50" s="8">
        <v>91</v>
      </c>
      <c r="M50" s="21">
        <v>7.7</v>
      </c>
      <c r="N50" s="21">
        <v>7.7</v>
      </c>
      <c r="O50" s="21">
        <v>1.85</v>
      </c>
      <c r="P50" s="21">
        <v>1.623</v>
      </c>
      <c r="Q50" s="8">
        <v>3304</v>
      </c>
      <c r="R50" s="9">
        <f t="shared" si="10"/>
        <v>0.80526444065318059</v>
      </c>
      <c r="AB50"/>
      <c r="AI50" s="71">
        <f t="shared" si="11"/>
        <v>769.02666666666676</v>
      </c>
    </row>
    <row r="51" spans="1:35" x14ac:dyDescent="0.2">
      <c r="A51" s="7" t="s">
        <v>33</v>
      </c>
      <c r="B51" s="8">
        <v>4211</v>
      </c>
      <c r="C51" s="8">
        <v>136</v>
      </c>
      <c r="D51" s="8">
        <v>359</v>
      </c>
      <c r="E51" s="8">
        <v>35</v>
      </c>
      <c r="F51" s="8">
        <v>84</v>
      </c>
      <c r="G51" s="8">
        <v>431</v>
      </c>
      <c r="H51" s="8">
        <v>14</v>
      </c>
      <c r="I51" s="8">
        <v>97</v>
      </c>
      <c r="J51" s="8">
        <v>1044</v>
      </c>
      <c r="K51" s="8">
        <v>77</v>
      </c>
      <c r="L51" s="8">
        <v>92</v>
      </c>
      <c r="M51" s="21">
        <v>8</v>
      </c>
      <c r="N51" s="21">
        <v>7.9</v>
      </c>
      <c r="O51" s="21">
        <v>1.859</v>
      </c>
      <c r="P51" s="21">
        <v>1.629</v>
      </c>
      <c r="Q51" s="8">
        <v>3318</v>
      </c>
      <c r="R51" s="9">
        <f t="shared" si="10"/>
        <v>0.78793635715981947</v>
      </c>
      <c r="AB51"/>
      <c r="AI51" s="71">
        <f t="shared" si="11"/>
        <v>781.54666666666674</v>
      </c>
    </row>
    <row r="52" spans="1:35" x14ac:dyDescent="0.2">
      <c r="A52" s="7" t="s">
        <v>34</v>
      </c>
      <c r="B52" s="8">
        <v>4616</v>
      </c>
      <c r="C52" s="8">
        <v>149</v>
      </c>
      <c r="D52" s="8">
        <v>272</v>
      </c>
      <c r="E52" s="8">
        <v>34</v>
      </c>
      <c r="F52" s="8">
        <v>85</v>
      </c>
      <c r="G52" s="8">
        <v>323</v>
      </c>
      <c r="H52" s="8">
        <v>8</v>
      </c>
      <c r="I52" s="8">
        <v>97</v>
      </c>
      <c r="J52" s="8">
        <v>675</v>
      </c>
      <c r="K52" s="8">
        <v>108</v>
      </c>
      <c r="L52" s="8">
        <v>83</v>
      </c>
      <c r="M52" s="21">
        <v>8.23</v>
      </c>
      <c r="N52" s="21">
        <v>7.99</v>
      </c>
      <c r="O52" s="21">
        <v>1.9279999999999999</v>
      </c>
      <c r="P52" s="21">
        <v>1.482</v>
      </c>
      <c r="Q52" s="8">
        <v>3637</v>
      </c>
      <c r="R52" s="9">
        <f t="shared" si="10"/>
        <v>0.78791161178509528</v>
      </c>
      <c r="AB52"/>
      <c r="AI52" s="71">
        <f t="shared" si="11"/>
        <v>641.69333333333327</v>
      </c>
    </row>
    <row r="53" spans="1:35" x14ac:dyDescent="0.2">
      <c r="A53" s="7" t="s">
        <v>35</v>
      </c>
      <c r="B53" s="8">
        <v>4804</v>
      </c>
      <c r="C53" s="8">
        <v>160</v>
      </c>
      <c r="D53" s="8">
        <v>181</v>
      </c>
      <c r="E53" s="8">
        <v>22</v>
      </c>
      <c r="F53" s="8">
        <v>88</v>
      </c>
      <c r="G53" s="8">
        <v>264</v>
      </c>
      <c r="H53" s="8">
        <v>7</v>
      </c>
      <c r="I53" s="8">
        <v>97</v>
      </c>
      <c r="J53" s="8">
        <v>704</v>
      </c>
      <c r="K53" s="8">
        <v>71</v>
      </c>
      <c r="L53" s="8">
        <v>90</v>
      </c>
      <c r="M53" s="21">
        <v>8.4</v>
      </c>
      <c r="N53" s="21">
        <v>8.1</v>
      </c>
      <c r="O53" s="21">
        <v>1.881</v>
      </c>
      <c r="P53" s="21">
        <v>1.4750000000000001</v>
      </c>
      <c r="Q53" s="8">
        <v>4047</v>
      </c>
      <c r="R53" s="9">
        <f t="shared" si="10"/>
        <v>0.84242298084929224</v>
      </c>
      <c r="AB53"/>
      <c r="AI53" s="71">
        <f t="shared" si="11"/>
        <v>563.20000000000005</v>
      </c>
    </row>
    <row r="54" spans="1:35" x14ac:dyDescent="0.2">
      <c r="A54" s="7" t="s">
        <v>36</v>
      </c>
      <c r="B54" s="8">
        <v>5773</v>
      </c>
      <c r="C54" s="8">
        <v>186</v>
      </c>
      <c r="D54" s="8">
        <v>167</v>
      </c>
      <c r="E54" s="8">
        <v>24</v>
      </c>
      <c r="F54" s="8">
        <v>85</v>
      </c>
      <c r="G54" s="8">
        <v>274</v>
      </c>
      <c r="H54" s="8">
        <v>19</v>
      </c>
      <c r="I54" s="8">
        <v>94</v>
      </c>
      <c r="J54" s="8">
        <v>648</v>
      </c>
      <c r="K54" s="8">
        <v>53</v>
      </c>
      <c r="L54" s="8">
        <v>92</v>
      </c>
      <c r="M54" s="21">
        <v>8.1</v>
      </c>
      <c r="N54" s="21">
        <v>8.1999999999999993</v>
      </c>
      <c r="O54" s="21">
        <v>1.577</v>
      </c>
      <c r="P54" s="21">
        <v>1.3839999999999999</v>
      </c>
      <c r="Q54" s="8">
        <v>3778</v>
      </c>
      <c r="R54" s="9">
        <f t="shared" si="10"/>
        <v>0.6544257751602286</v>
      </c>
      <c r="AB54"/>
      <c r="AI54" s="71">
        <f t="shared" si="11"/>
        <v>679.5200000000001</v>
      </c>
    </row>
    <row r="55" spans="1:35" x14ac:dyDescent="0.2">
      <c r="A55" s="7" t="s">
        <v>37</v>
      </c>
      <c r="B55" s="8">
        <v>7075</v>
      </c>
      <c r="C55" s="8">
        <v>236</v>
      </c>
      <c r="D55" s="8">
        <v>188</v>
      </c>
      <c r="E55" s="8">
        <v>24</v>
      </c>
      <c r="F55" s="8">
        <v>84</v>
      </c>
      <c r="G55" s="8">
        <v>311</v>
      </c>
      <c r="H55" s="8">
        <v>16</v>
      </c>
      <c r="I55" s="8">
        <v>94</v>
      </c>
      <c r="J55" s="8">
        <v>689</v>
      </c>
      <c r="K55" s="8">
        <v>51</v>
      </c>
      <c r="L55" s="8">
        <v>92</v>
      </c>
      <c r="M55" s="21">
        <v>8.5399999999999991</v>
      </c>
      <c r="N55" s="21">
        <v>8.2899999999999991</v>
      </c>
      <c r="O55" s="21">
        <v>1.4650000000000001</v>
      </c>
      <c r="P55" s="21">
        <v>1.1160000000000001</v>
      </c>
      <c r="Q55" s="8">
        <v>4225</v>
      </c>
      <c r="R55" s="9">
        <f t="shared" si="10"/>
        <v>0.59717314487632511</v>
      </c>
      <c r="AB55"/>
      <c r="AI55" s="71">
        <f t="shared" si="11"/>
        <v>978.61333333333334</v>
      </c>
    </row>
    <row r="56" spans="1:35" ht="13.5" thickBot="1" x14ac:dyDescent="0.25">
      <c r="A56" s="7" t="s">
        <v>38</v>
      </c>
      <c r="B56" s="8">
        <v>5471</v>
      </c>
      <c r="C56" s="8">
        <v>176</v>
      </c>
      <c r="D56" s="8">
        <v>272</v>
      </c>
      <c r="E56" s="8">
        <v>41</v>
      </c>
      <c r="F56" s="8">
        <v>83</v>
      </c>
      <c r="G56" s="8">
        <v>376</v>
      </c>
      <c r="H56" s="8">
        <v>16</v>
      </c>
      <c r="I56" s="8">
        <v>96</v>
      </c>
      <c r="J56" s="8">
        <v>888</v>
      </c>
      <c r="K56" s="8">
        <v>84</v>
      </c>
      <c r="L56" s="8">
        <v>91</v>
      </c>
      <c r="M56" s="21">
        <v>8.9499999999999993</v>
      </c>
      <c r="N56" s="21">
        <v>8.64</v>
      </c>
      <c r="O56" s="21">
        <v>1.653</v>
      </c>
      <c r="P56" s="21">
        <v>1.4</v>
      </c>
      <c r="Q56" s="8">
        <v>3417</v>
      </c>
      <c r="R56" s="9">
        <f t="shared" si="10"/>
        <v>0.62456589288978248</v>
      </c>
      <c r="AB56"/>
      <c r="AI56" s="71">
        <f t="shared" si="11"/>
        <v>882.34666666666669</v>
      </c>
    </row>
    <row r="57" spans="1:35" ht="14.25" thickTop="1" thickBot="1" x14ac:dyDescent="0.25">
      <c r="A57" s="10" t="s">
        <v>45</v>
      </c>
      <c r="B57" s="11">
        <f t="shared" ref="B57:P57" si="12">SUM(B45:B56)</f>
        <v>58778</v>
      </c>
      <c r="C57" s="11">
        <f t="shared" si="12"/>
        <v>1932</v>
      </c>
      <c r="D57" s="11">
        <f t="shared" si="12"/>
        <v>3190</v>
      </c>
      <c r="E57" s="11">
        <f>SUM(E45:E56)</f>
        <v>433</v>
      </c>
      <c r="F57" s="11">
        <f>SUM(F45:F56)</f>
        <v>1003</v>
      </c>
      <c r="G57" s="11">
        <f>SUM(G45:G56)</f>
        <v>4427</v>
      </c>
      <c r="H57" s="11">
        <f>SUM(H45:H56)</f>
        <v>172</v>
      </c>
      <c r="I57" s="11">
        <f>SUM(I45:I56)</f>
        <v>1151</v>
      </c>
      <c r="J57" s="11">
        <f t="shared" si="12"/>
        <v>10465</v>
      </c>
      <c r="K57" s="11">
        <f>SUM(K45:K56)</f>
        <v>1032</v>
      </c>
      <c r="L57" s="11">
        <f>SUM(L45:L56)</f>
        <v>1078</v>
      </c>
      <c r="M57" s="20">
        <f t="shared" si="12"/>
        <v>94.42</v>
      </c>
      <c r="N57" s="20">
        <f t="shared" si="12"/>
        <v>92.720000000000013</v>
      </c>
      <c r="O57" s="20">
        <f t="shared" si="12"/>
        <v>21.069999999999997</v>
      </c>
      <c r="P57" s="20">
        <f t="shared" si="12"/>
        <v>17.664999999999999</v>
      </c>
      <c r="Q57" s="11">
        <f>SUM(Q45:Q56)</f>
        <v>41663</v>
      </c>
      <c r="R57" s="20">
        <f>SUM(R45:R56)</f>
        <v>8.6426029360935335</v>
      </c>
      <c r="AB57"/>
      <c r="AI57" s="72"/>
    </row>
    <row r="58" spans="1:35" ht="14.25" thickTop="1" thickBot="1" x14ac:dyDescent="0.25">
      <c r="A58" s="19" t="s">
        <v>46</v>
      </c>
      <c r="B58" s="12">
        <f t="shared" ref="B58:J58" si="13">AVERAGE(B45:B56)</f>
        <v>4898.166666666667</v>
      </c>
      <c r="C58" s="12">
        <f t="shared" si="13"/>
        <v>161</v>
      </c>
      <c r="D58" s="12">
        <f t="shared" si="13"/>
        <v>265.83333333333331</v>
      </c>
      <c r="E58" s="12">
        <f>AVERAGE(E45:E56)</f>
        <v>36.083333333333336</v>
      </c>
      <c r="F58" s="12">
        <f>AVERAGE(F45:F56)</f>
        <v>83.583333333333329</v>
      </c>
      <c r="G58" s="12">
        <f>AVERAGE(G45:G56)</f>
        <v>368.91666666666669</v>
      </c>
      <c r="H58" s="12">
        <f>AVERAGE(H45:H56)</f>
        <v>14.333333333333334</v>
      </c>
      <c r="I58" s="12">
        <f>AVERAGE(I45:I56)</f>
        <v>95.916666666666671</v>
      </c>
      <c r="J58" s="12">
        <f t="shared" si="13"/>
        <v>872.08333333333337</v>
      </c>
      <c r="K58" s="12">
        <f>AVERAGE(K45:K56)</f>
        <v>86</v>
      </c>
      <c r="L58" s="12">
        <f>AVERAGE(L45:L56)</f>
        <v>89.833333333333329</v>
      </c>
      <c r="M58" s="15">
        <f t="shared" ref="M58:R58" si="14">AVERAGE(M45:M56)</f>
        <v>7.8683333333333332</v>
      </c>
      <c r="N58" s="15">
        <f t="shared" si="14"/>
        <v>7.7266666666666675</v>
      </c>
      <c r="O58" s="15">
        <f t="shared" si="14"/>
        <v>1.7558333333333331</v>
      </c>
      <c r="P58" s="15">
        <f t="shared" si="14"/>
        <v>1.4720833333333332</v>
      </c>
      <c r="Q58" s="12">
        <f t="shared" si="14"/>
        <v>3471.9166666666665</v>
      </c>
      <c r="R58" s="15">
        <f t="shared" si="14"/>
        <v>0.72021691134112775</v>
      </c>
      <c r="AB58"/>
      <c r="AI58" s="73">
        <f>AVERAGE(AI45:AI56)</f>
        <v>777.82666666666671</v>
      </c>
    </row>
    <row r="59" spans="1:35" ht="13.5" thickTop="1" x14ac:dyDescent="0.2">
      <c r="Q59" s="14"/>
      <c r="AB59"/>
    </row>
    <row r="60" spans="1:35" x14ac:dyDescent="0.2">
      <c r="Q60" s="14"/>
      <c r="AB60"/>
    </row>
    <row r="61" spans="1:35" ht="13.5" thickBot="1" x14ac:dyDescent="0.25">
      <c r="Q61" s="14"/>
      <c r="AB61"/>
    </row>
    <row r="62" spans="1:35" ht="13.5" thickTop="1" x14ac:dyDescent="0.2">
      <c r="A62" s="35" t="s">
        <v>5</v>
      </c>
      <c r="B62" s="16" t="s">
        <v>6</v>
      </c>
      <c r="C62" s="16" t="s">
        <v>6</v>
      </c>
      <c r="D62" s="16" t="s">
        <v>7</v>
      </c>
      <c r="E62" s="16" t="s">
        <v>8</v>
      </c>
      <c r="F62" s="22" t="s">
        <v>2</v>
      </c>
      <c r="G62" s="16" t="s">
        <v>9</v>
      </c>
      <c r="H62" s="16" t="s">
        <v>10</v>
      </c>
      <c r="I62" s="22" t="s">
        <v>3</v>
      </c>
      <c r="J62" s="16" t="s">
        <v>11</v>
      </c>
      <c r="K62" s="16" t="s">
        <v>12</v>
      </c>
      <c r="L62" s="22" t="s">
        <v>13</v>
      </c>
      <c r="M62" s="16" t="s">
        <v>14</v>
      </c>
      <c r="N62" s="16" t="s">
        <v>15</v>
      </c>
      <c r="O62" s="16" t="s">
        <v>16</v>
      </c>
      <c r="P62" s="16" t="s">
        <v>17</v>
      </c>
      <c r="Q62" s="36" t="s">
        <v>18</v>
      </c>
      <c r="R62" s="36" t="s">
        <v>19</v>
      </c>
      <c r="AB62"/>
      <c r="AI62" s="51" t="s">
        <v>123</v>
      </c>
    </row>
    <row r="63" spans="1:35" ht="13.5" thickBot="1" x14ac:dyDescent="0.25">
      <c r="A63" s="29" t="s">
        <v>47</v>
      </c>
      <c r="B63" s="17" t="s">
        <v>21</v>
      </c>
      <c r="C63" s="18" t="s">
        <v>22</v>
      </c>
      <c r="D63" s="17" t="s">
        <v>23</v>
      </c>
      <c r="E63" s="17" t="s">
        <v>23</v>
      </c>
      <c r="F63" s="23" t="s">
        <v>24</v>
      </c>
      <c r="G63" s="17" t="s">
        <v>23</v>
      </c>
      <c r="H63" s="17" t="s">
        <v>23</v>
      </c>
      <c r="I63" s="23" t="s">
        <v>24</v>
      </c>
      <c r="J63" s="17" t="s">
        <v>23</v>
      </c>
      <c r="K63" s="17" t="s">
        <v>23</v>
      </c>
      <c r="L63" s="23" t="s">
        <v>24</v>
      </c>
      <c r="M63" s="17"/>
      <c r="N63" s="17"/>
      <c r="O63" s="17"/>
      <c r="P63" s="17"/>
      <c r="Q63" s="18" t="s">
        <v>25</v>
      </c>
      <c r="R63" s="18" t="s">
        <v>26</v>
      </c>
      <c r="AB63"/>
      <c r="AI63" s="55" t="s">
        <v>124</v>
      </c>
    </row>
    <row r="64" spans="1:35" ht="13.5" thickTop="1" x14ac:dyDescent="0.2">
      <c r="A64" s="7" t="s">
        <v>27</v>
      </c>
      <c r="B64" s="8">
        <v>7863</v>
      </c>
      <c r="C64" s="8">
        <v>254</v>
      </c>
      <c r="D64" s="8">
        <v>339</v>
      </c>
      <c r="E64" s="8">
        <v>46</v>
      </c>
      <c r="F64" s="8">
        <v>85</v>
      </c>
      <c r="G64" s="8">
        <v>439</v>
      </c>
      <c r="H64" s="8">
        <v>29</v>
      </c>
      <c r="I64" s="8">
        <v>94</v>
      </c>
      <c r="J64" s="8">
        <v>1009</v>
      </c>
      <c r="K64" s="8">
        <v>118</v>
      </c>
      <c r="L64" s="8">
        <v>88</v>
      </c>
      <c r="M64" s="21">
        <v>8.84</v>
      </c>
      <c r="N64" s="21">
        <v>8.33</v>
      </c>
      <c r="O64" s="21">
        <v>1.5289999999999999</v>
      </c>
      <c r="P64" s="21">
        <v>1.484</v>
      </c>
      <c r="Q64" s="8">
        <v>3791</v>
      </c>
      <c r="R64" s="9">
        <f t="shared" ref="R64:R75" si="15">Q64/B64</f>
        <v>0.48213150197125781</v>
      </c>
      <c r="AB64"/>
      <c r="AI64" s="71">
        <f>(0.8*C64*G64)/60</f>
        <v>1486.7466666666667</v>
      </c>
    </row>
    <row r="65" spans="1:35" x14ac:dyDescent="0.2">
      <c r="A65" s="7" t="s">
        <v>28</v>
      </c>
      <c r="B65" s="8">
        <v>4078</v>
      </c>
      <c r="C65" s="8">
        <v>146</v>
      </c>
      <c r="D65" s="8">
        <v>248</v>
      </c>
      <c r="E65" s="8">
        <v>31</v>
      </c>
      <c r="F65" s="8">
        <v>86</v>
      </c>
      <c r="G65" s="8">
        <v>482</v>
      </c>
      <c r="H65" s="8">
        <v>27</v>
      </c>
      <c r="I65" s="8">
        <v>94</v>
      </c>
      <c r="J65" s="8">
        <v>839</v>
      </c>
      <c r="K65" s="8">
        <v>120</v>
      </c>
      <c r="L65" s="8">
        <v>85</v>
      </c>
      <c r="M65" s="21">
        <v>9.11</v>
      </c>
      <c r="N65" s="21">
        <v>8.5</v>
      </c>
      <c r="O65" s="21">
        <v>1.66</v>
      </c>
      <c r="P65" s="21">
        <v>1.623</v>
      </c>
      <c r="Q65" s="8">
        <v>3846</v>
      </c>
      <c r="R65" s="9">
        <f t="shared" si="15"/>
        <v>0.94310936733692985</v>
      </c>
      <c r="AB65"/>
      <c r="AI65" s="71">
        <f t="shared" ref="AI65:AI75" si="16">(0.8*C65*G65)/60</f>
        <v>938.29333333333341</v>
      </c>
    </row>
    <row r="66" spans="1:35" x14ac:dyDescent="0.2">
      <c r="A66" s="7" t="s">
        <v>29</v>
      </c>
      <c r="B66" s="8">
        <v>5425</v>
      </c>
      <c r="C66" s="8">
        <v>175</v>
      </c>
      <c r="D66" s="8">
        <v>272</v>
      </c>
      <c r="E66" s="8">
        <v>56</v>
      </c>
      <c r="F66" s="8">
        <v>76</v>
      </c>
      <c r="G66" s="8">
        <v>510</v>
      </c>
      <c r="H66" s="8">
        <v>24</v>
      </c>
      <c r="I66" s="8">
        <v>95</v>
      </c>
      <c r="J66" s="8">
        <v>785</v>
      </c>
      <c r="K66" s="8">
        <v>123</v>
      </c>
      <c r="L66" s="8">
        <v>78</v>
      </c>
      <c r="M66" s="21">
        <v>8.4</v>
      </c>
      <c r="N66" s="21">
        <v>8.1</v>
      </c>
      <c r="O66" s="21">
        <v>1.69</v>
      </c>
      <c r="P66" s="21">
        <v>1.68</v>
      </c>
      <c r="Q66" s="8">
        <v>4348</v>
      </c>
      <c r="R66" s="9">
        <f t="shared" si="15"/>
        <v>0.80147465437788024</v>
      </c>
      <c r="AB66"/>
      <c r="AI66" s="71">
        <f t="shared" si="16"/>
        <v>1190</v>
      </c>
    </row>
    <row r="67" spans="1:35" x14ac:dyDescent="0.2">
      <c r="A67" s="7" t="s">
        <v>30</v>
      </c>
      <c r="B67" s="8">
        <v>5293</v>
      </c>
      <c r="C67" s="8">
        <v>176</v>
      </c>
      <c r="D67" s="8">
        <v>280</v>
      </c>
      <c r="E67" s="8">
        <v>30</v>
      </c>
      <c r="F67" s="8">
        <v>85</v>
      </c>
      <c r="G67" s="8">
        <v>370</v>
      </c>
      <c r="H67" s="8">
        <v>11</v>
      </c>
      <c r="I67" s="8">
        <v>97</v>
      </c>
      <c r="J67" s="8">
        <v>957</v>
      </c>
      <c r="K67" s="8">
        <v>69</v>
      </c>
      <c r="L67" s="8">
        <v>93</v>
      </c>
      <c r="M67" s="21">
        <v>7.8</v>
      </c>
      <c r="N67" s="21">
        <v>7.8</v>
      </c>
      <c r="O67" s="21">
        <v>1.9</v>
      </c>
      <c r="P67" s="21">
        <v>1.56</v>
      </c>
      <c r="Q67" s="8">
        <v>3735</v>
      </c>
      <c r="R67" s="9">
        <f t="shared" si="15"/>
        <v>0.70564897033818252</v>
      </c>
      <c r="AB67"/>
      <c r="AI67" s="71">
        <f t="shared" si="16"/>
        <v>868.26666666666677</v>
      </c>
    </row>
    <row r="68" spans="1:35" x14ac:dyDescent="0.2">
      <c r="A68" s="7" t="s">
        <v>31</v>
      </c>
      <c r="B68" s="8">
        <v>5228</v>
      </c>
      <c r="C68" s="8">
        <v>169</v>
      </c>
      <c r="D68" s="8">
        <v>309</v>
      </c>
      <c r="E68" s="8">
        <v>25</v>
      </c>
      <c r="F68" s="8">
        <v>93</v>
      </c>
      <c r="G68" s="8">
        <v>302</v>
      </c>
      <c r="H68" s="8">
        <v>6</v>
      </c>
      <c r="I68" s="8">
        <v>98</v>
      </c>
      <c r="J68" s="8">
        <v>893</v>
      </c>
      <c r="K68" s="8">
        <v>66</v>
      </c>
      <c r="L68" s="8">
        <v>89</v>
      </c>
      <c r="M68" s="21">
        <v>7.9</v>
      </c>
      <c r="N68" s="21">
        <v>7.5</v>
      </c>
      <c r="O68" s="21">
        <v>1.748</v>
      </c>
      <c r="P68" s="21">
        <v>1.423</v>
      </c>
      <c r="Q68" s="8">
        <v>3466</v>
      </c>
      <c r="R68" s="9">
        <f t="shared" si="15"/>
        <v>0.66296863045141541</v>
      </c>
      <c r="AB68"/>
      <c r="AI68" s="71">
        <f t="shared" si="16"/>
        <v>680.50666666666677</v>
      </c>
    </row>
    <row r="69" spans="1:35" x14ac:dyDescent="0.2">
      <c r="A69" s="7" t="s">
        <v>32</v>
      </c>
      <c r="B69" s="8">
        <v>4626</v>
      </c>
      <c r="C69" s="8">
        <v>154</v>
      </c>
      <c r="D69" s="8">
        <v>281</v>
      </c>
      <c r="E69" s="8">
        <v>25</v>
      </c>
      <c r="F69" s="8">
        <v>90</v>
      </c>
      <c r="G69" s="8">
        <v>340</v>
      </c>
      <c r="H69" s="8">
        <v>13</v>
      </c>
      <c r="I69" s="8">
        <v>96</v>
      </c>
      <c r="J69" s="8">
        <v>814</v>
      </c>
      <c r="K69" s="8">
        <v>60</v>
      </c>
      <c r="L69" s="8">
        <v>93</v>
      </c>
      <c r="M69" s="21">
        <v>7.7</v>
      </c>
      <c r="N69" s="21">
        <v>7.6</v>
      </c>
      <c r="O69" s="21">
        <v>1.778</v>
      </c>
      <c r="P69" s="21">
        <v>1.51</v>
      </c>
      <c r="Q69" s="8">
        <v>3864</v>
      </c>
      <c r="R69" s="9">
        <f t="shared" si="15"/>
        <v>0.83527885862516216</v>
      </c>
      <c r="AB69"/>
      <c r="AI69" s="71">
        <f t="shared" si="16"/>
        <v>698.13333333333333</v>
      </c>
    </row>
    <row r="70" spans="1:35" x14ac:dyDescent="0.2">
      <c r="A70" s="7" t="s">
        <v>33</v>
      </c>
      <c r="B70" s="8">
        <v>4894</v>
      </c>
      <c r="C70" s="8">
        <v>158</v>
      </c>
      <c r="D70" s="8">
        <v>383</v>
      </c>
      <c r="E70" s="8">
        <v>33</v>
      </c>
      <c r="F70" s="8">
        <v>91</v>
      </c>
      <c r="G70" s="8">
        <v>473</v>
      </c>
      <c r="H70" s="8">
        <v>6</v>
      </c>
      <c r="I70" s="8">
        <v>99</v>
      </c>
      <c r="J70" s="8">
        <v>965</v>
      </c>
      <c r="K70" s="8">
        <v>85</v>
      </c>
      <c r="L70" s="8">
        <v>91</v>
      </c>
      <c r="M70" s="21">
        <v>7.5</v>
      </c>
      <c r="N70" s="21">
        <v>7.7</v>
      </c>
      <c r="O70" s="21">
        <v>1.8049999999999999</v>
      </c>
      <c r="P70" s="21">
        <v>1.4830000000000001</v>
      </c>
      <c r="Q70" s="8">
        <v>3893</v>
      </c>
      <c r="R70" s="9">
        <f t="shared" si="15"/>
        <v>0.79546383326522274</v>
      </c>
      <c r="AB70"/>
      <c r="AI70" s="71">
        <f t="shared" si="16"/>
        <v>996.45333333333338</v>
      </c>
    </row>
    <row r="71" spans="1:35" x14ac:dyDescent="0.2">
      <c r="A71" s="7" t="s">
        <v>34</v>
      </c>
      <c r="B71" s="8">
        <v>4409</v>
      </c>
      <c r="C71" s="8">
        <v>142</v>
      </c>
      <c r="D71" s="8">
        <v>318</v>
      </c>
      <c r="E71" s="8">
        <v>23</v>
      </c>
      <c r="F71" s="8">
        <v>92</v>
      </c>
      <c r="G71" s="8">
        <v>326</v>
      </c>
      <c r="H71" s="8">
        <v>3</v>
      </c>
      <c r="I71" s="8">
        <v>96</v>
      </c>
      <c r="J71" s="8">
        <v>725</v>
      </c>
      <c r="K71" s="8">
        <v>55</v>
      </c>
      <c r="L71" s="8">
        <v>92</v>
      </c>
      <c r="M71" s="21">
        <v>7.8</v>
      </c>
      <c r="N71" s="21">
        <v>7.67</v>
      </c>
      <c r="O71" s="21">
        <v>1.867</v>
      </c>
      <c r="P71" s="21">
        <v>1.4039999999999999</v>
      </c>
      <c r="Q71" s="8">
        <v>3839</v>
      </c>
      <c r="R71" s="9">
        <f t="shared" si="15"/>
        <v>0.8707189838965752</v>
      </c>
      <c r="AB71"/>
      <c r="AI71" s="71">
        <f t="shared" si="16"/>
        <v>617.2266666666668</v>
      </c>
    </row>
    <row r="72" spans="1:35" x14ac:dyDescent="0.2">
      <c r="A72" s="7" t="s">
        <v>35</v>
      </c>
      <c r="B72" s="8">
        <v>5255</v>
      </c>
      <c r="C72" s="8">
        <v>175</v>
      </c>
      <c r="D72" s="8">
        <v>192</v>
      </c>
      <c r="E72" s="8">
        <v>12</v>
      </c>
      <c r="F72" s="8">
        <v>93</v>
      </c>
      <c r="G72" s="8">
        <v>232</v>
      </c>
      <c r="H72" s="8">
        <v>5</v>
      </c>
      <c r="I72" s="8">
        <v>98</v>
      </c>
      <c r="J72" s="8">
        <v>604</v>
      </c>
      <c r="K72" s="8">
        <v>36</v>
      </c>
      <c r="L72" s="8">
        <v>94</v>
      </c>
      <c r="M72" s="21">
        <v>8</v>
      </c>
      <c r="N72" s="21">
        <v>7.7</v>
      </c>
      <c r="O72" s="21">
        <v>3.0910000000000002</v>
      </c>
      <c r="P72" s="21">
        <v>1.7589999999999999</v>
      </c>
      <c r="Q72" s="8">
        <v>3887</v>
      </c>
      <c r="R72" s="9">
        <f t="shared" si="15"/>
        <v>0.73967649857278783</v>
      </c>
      <c r="AB72"/>
      <c r="AI72" s="71">
        <f t="shared" si="16"/>
        <v>541.33333333333337</v>
      </c>
    </row>
    <row r="73" spans="1:35" x14ac:dyDescent="0.2">
      <c r="A73" s="7" t="s">
        <v>36</v>
      </c>
      <c r="B73" s="8">
        <v>6326</v>
      </c>
      <c r="C73" s="8">
        <v>204</v>
      </c>
      <c r="D73" s="8">
        <v>234</v>
      </c>
      <c r="E73" s="8">
        <v>14</v>
      </c>
      <c r="F73" s="8">
        <v>92</v>
      </c>
      <c r="G73" s="8">
        <v>230</v>
      </c>
      <c r="H73" s="8">
        <v>9</v>
      </c>
      <c r="I73" s="8">
        <v>94</v>
      </c>
      <c r="J73" s="8">
        <v>624</v>
      </c>
      <c r="K73" s="8">
        <v>58</v>
      </c>
      <c r="L73" s="8">
        <v>90</v>
      </c>
      <c r="M73" s="21">
        <v>8</v>
      </c>
      <c r="N73" s="21">
        <v>7.8</v>
      </c>
      <c r="O73" s="21">
        <v>3.43</v>
      </c>
      <c r="P73" s="21">
        <v>2.617</v>
      </c>
      <c r="Q73" s="8">
        <v>3946</v>
      </c>
      <c r="R73" s="9">
        <f t="shared" si="15"/>
        <v>0.62377489724944668</v>
      </c>
      <c r="AB73"/>
      <c r="AI73" s="71">
        <f t="shared" si="16"/>
        <v>625.60000000000014</v>
      </c>
    </row>
    <row r="74" spans="1:35" x14ac:dyDescent="0.2">
      <c r="A74" s="7" t="s">
        <v>37</v>
      </c>
      <c r="B74" s="8">
        <v>5716</v>
      </c>
      <c r="C74" s="8">
        <v>191</v>
      </c>
      <c r="D74" s="8">
        <v>198</v>
      </c>
      <c r="E74" s="8">
        <v>18</v>
      </c>
      <c r="F74" s="8">
        <v>91</v>
      </c>
      <c r="G74" s="8">
        <v>227</v>
      </c>
      <c r="H74" s="8">
        <v>11</v>
      </c>
      <c r="I74" s="8">
        <v>95</v>
      </c>
      <c r="J74" s="8">
        <v>580</v>
      </c>
      <c r="K74" s="8">
        <v>50</v>
      </c>
      <c r="L74" s="8">
        <v>91</v>
      </c>
      <c r="M74" s="21">
        <v>7.93</v>
      </c>
      <c r="N74" s="21">
        <v>7.25</v>
      </c>
      <c r="O74" s="21">
        <v>1.679</v>
      </c>
      <c r="P74" s="21">
        <v>1.2809999999999999</v>
      </c>
      <c r="Q74" s="8">
        <v>3358</v>
      </c>
      <c r="R74" s="9">
        <f t="shared" si="15"/>
        <v>0.58747375787263822</v>
      </c>
      <c r="AB74"/>
      <c r="AI74" s="71">
        <f t="shared" si="16"/>
        <v>578.09333333333348</v>
      </c>
    </row>
    <row r="75" spans="1:35" ht="13.5" thickBot="1" x14ac:dyDescent="0.25">
      <c r="A75" s="7" t="s">
        <v>38</v>
      </c>
      <c r="B75" s="8">
        <v>5950</v>
      </c>
      <c r="C75" s="8">
        <v>192</v>
      </c>
      <c r="D75" s="8">
        <v>422</v>
      </c>
      <c r="E75" s="8">
        <v>62</v>
      </c>
      <c r="F75" s="8">
        <v>88</v>
      </c>
      <c r="G75" s="8">
        <v>583</v>
      </c>
      <c r="H75" s="8">
        <v>10</v>
      </c>
      <c r="I75" s="8">
        <v>98</v>
      </c>
      <c r="J75" s="8">
        <v>1128</v>
      </c>
      <c r="K75" s="8">
        <v>127</v>
      </c>
      <c r="L75" s="8">
        <v>92</v>
      </c>
      <c r="M75" s="21">
        <v>7.5</v>
      </c>
      <c r="N75" s="21">
        <v>7.1</v>
      </c>
      <c r="O75" s="21">
        <v>1.5289999999999999</v>
      </c>
      <c r="P75" s="21">
        <v>1.226</v>
      </c>
      <c r="Q75" s="8">
        <v>3366</v>
      </c>
      <c r="R75" s="9">
        <f t="shared" si="15"/>
        <v>0.56571428571428573</v>
      </c>
      <c r="AB75"/>
      <c r="AI75" s="71">
        <f t="shared" si="16"/>
        <v>1492.4800000000002</v>
      </c>
    </row>
    <row r="76" spans="1:35" ht="14.25" thickTop="1" thickBot="1" x14ac:dyDescent="0.25">
      <c r="A76" s="10" t="s">
        <v>48</v>
      </c>
      <c r="B76" s="11">
        <f t="shared" ref="B76:P76" si="17">SUM(B64:B75)</f>
        <v>65063</v>
      </c>
      <c r="C76" s="11">
        <f t="shared" si="17"/>
        <v>2136</v>
      </c>
      <c r="D76" s="11">
        <f t="shared" si="17"/>
        <v>3476</v>
      </c>
      <c r="E76" s="11">
        <f>SUM(E64:E75)</f>
        <v>375</v>
      </c>
      <c r="F76" s="11">
        <f>SUM(F64:F75)</f>
        <v>1062</v>
      </c>
      <c r="G76" s="11">
        <f>SUM(G64:G75)</f>
        <v>4514</v>
      </c>
      <c r="H76" s="11">
        <f>SUM(H64:H75)</f>
        <v>154</v>
      </c>
      <c r="I76" s="11">
        <f>SUM(I64:I75)</f>
        <v>1154</v>
      </c>
      <c r="J76" s="11">
        <f t="shared" si="17"/>
        <v>9923</v>
      </c>
      <c r="K76" s="11">
        <f>SUM(K64:K75)</f>
        <v>967</v>
      </c>
      <c r="L76" s="11">
        <f>SUM(L64:L75)</f>
        <v>1076</v>
      </c>
      <c r="M76" s="20">
        <f t="shared" si="17"/>
        <v>96.47999999999999</v>
      </c>
      <c r="N76" s="20">
        <f t="shared" si="17"/>
        <v>93.05</v>
      </c>
      <c r="O76" s="20">
        <f t="shared" si="17"/>
        <v>23.706</v>
      </c>
      <c r="P76" s="20">
        <f t="shared" si="17"/>
        <v>19.049999999999997</v>
      </c>
      <c r="Q76" s="11">
        <f>SUM(Q64:Q75)</f>
        <v>45339</v>
      </c>
      <c r="R76" s="20">
        <f>SUM(R64:R75)</f>
        <v>8.6134342396717845</v>
      </c>
      <c r="AB76"/>
      <c r="AI76" s="72"/>
    </row>
    <row r="77" spans="1:35" ht="14.25" thickTop="1" thickBot="1" x14ac:dyDescent="0.25">
      <c r="A77" s="19" t="s">
        <v>49</v>
      </c>
      <c r="B77" s="12">
        <f t="shared" ref="B77:J77" si="18">AVERAGE(B64:B75)</f>
        <v>5421.916666666667</v>
      </c>
      <c r="C77" s="12">
        <f t="shared" si="18"/>
        <v>178</v>
      </c>
      <c r="D77" s="12">
        <f t="shared" si="18"/>
        <v>289.66666666666669</v>
      </c>
      <c r="E77" s="12">
        <f>AVERAGE(E64:E75)</f>
        <v>31.25</v>
      </c>
      <c r="F77" s="12">
        <f>AVERAGE(F64:F75)</f>
        <v>88.5</v>
      </c>
      <c r="G77" s="12">
        <f>AVERAGE(G64:G75)</f>
        <v>376.16666666666669</v>
      </c>
      <c r="H77" s="12">
        <f>AVERAGE(H64:H75)</f>
        <v>12.833333333333334</v>
      </c>
      <c r="I77" s="12">
        <f>AVERAGE(I64:I75)</f>
        <v>96.166666666666671</v>
      </c>
      <c r="J77" s="12">
        <f t="shared" si="18"/>
        <v>826.91666666666663</v>
      </c>
      <c r="K77" s="12">
        <f>AVERAGE(K64:K75)</f>
        <v>80.583333333333329</v>
      </c>
      <c r="L77" s="12">
        <f>AVERAGE(L64:L75)</f>
        <v>89.666666666666671</v>
      </c>
      <c r="M77" s="15">
        <f t="shared" ref="M77:R77" si="19">AVERAGE(M64:M75)</f>
        <v>8.0399999999999991</v>
      </c>
      <c r="N77" s="15">
        <f t="shared" si="19"/>
        <v>7.7541666666666664</v>
      </c>
      <c r="O77" s="15">
        <f t="shared" si="19"/>
        <v>1.9755</v>
      </c>
      <c r="P77" s="15">
        <f t="shared" si="19"/>
        <v>1.5874999999999997</v>
      </c>
      <c r="Q77" s="12">
        <f t="shared" si="19"/>
        <v>3778.25</v>
      </c>
      <c r="R77" s="15">
        <f t="shared" si="19"/>
        <v>0.71778618663931537</v>
      </c>
      <c r="AB77"/>
      <c r="AI77" s="73">
        <f>AVERAGE(AI64:AI75)</f>
        <v>892.76111111111106</v>
      </c>
    </row>
    <row r="78" spans="1:35" ht="13.5" thickTop="1" x14ac:dyDescent="0.2">
      <c r="Q78" s="14"/>
      <c r="AB78"/>
    </row>
    <row r="79" spans="1:35" x14ac:dyDescent="0.2">
      <c r="Q79" s="14"/>
      <c r="AB79"/>
    </row>
    <row r="80" spans="1:35" ht="13.5" thickBot="1" x14ac:dyDescent="0.25">
      <c r="Q80" s="14"/>
      <c r="AB80"/>
    </row>
    <row r="81" spans="1:35" ht="13.5" thickTop="1" x14ac:dyDescent="0.2">
      <c r="A81" s="35" t="s">
        <v>5</v>
      </c>
      <c r="B81" s="16" t="s">
        <v>6</v>
      </c>
      <c r="C81" s="16" t="s">
        <v>6</v>
      </c>
      <c r="D81" s="16" t="s">
        <v>7</v>
      </c>
      <c r="E81" s="16" t="s">
        <v>8</v>
      </c>
      <c r="F81" s="22" t="s">
        <v>2</v>
      </c>
      <c r="G81" s="16" t="s">
        <v>9</v>
      </c>
      <c r="H81" s="16" t="s">
        <v>10</v>
      </c>
      <c r="I81" s="22" t="s">
        <v>3</v>
      </c>
      <c r="J81" s="16" t="s">
        <v>11</v>
      </c>
      <c r="K81" s="16" t="s">
        <v>12</v>
      </c>
      <c r="L81" s="22" t="s">
        <v>13</v>
      </c>
      <c r="M81" s="16" t="s">
        <v>14</v>
      </c>
      <c r="N81" s="16" t="s">
        <v>15</v>
      </c>
      <c r="O81" s="16" t="s">
        <v>16</v>
      </c>
      <c r="P81" s="16" t="s">
        <v>17</v>
      </c>
      <c r="Q81" s="36" t="s">
        <v>18</v>
      </c>
      <c r="R81" s="36" t="s">
        <v>19</v>
      </c>
      <c r="AB81"/>
      <c r="AI81" s="51" t="s">
        <v>123</v>
      </c>
    </row>
    <row r="82" spans="1:35" ht="13.5" thickBot="1" x14ac:dyDescent="0.25">
      <c r="A82" s="29" t="s">
        <v>50</v>
      </c>
      <c r="B82" s="17" t="s">
        <v>21</v>
      </c>
      <c r="C82" s="18" t="s">
        <v>22</v>
      </c>
      <c r="D82" s="17" t="s">
        <v>23</v>
      </c>
      <c r="E82" s="17" t="s">
        <v>23</v>
      </c>
      <c r="F82" s="23" t="s">
        <v>24</v>
      </c>
      <c r="G82" s="17" t="s">
        <v>23</v>
      </c>
      <c r="H82" s="17" t="s">
        <v>23</v>
      </c>
      <c r="I82" s="23" t="s">
        <v>24</v>
      </c>
      <c r="J82" s="17" t="s">
        <v>23</v>
      </c>
      <c r="K82" s="17" t="s">
        <v>23</v>
      </c>
      <c r="L82" s="23" t="s">
        <v>24</v>
      </c>
      <c r="M82" s="17"/>
      <c r="N82" s="17"/>
      <c r="O82" s="17"/>
      <c r="P82" s="17"/>
      <c r="Q82" s="18" t="s">
        <v>25</v>
      </c>
      <c r="R82" s="18" t="s">
        <v>26</v>
      </c>
      <c r="AB82"/>
      <c r="AI82" s="55" t="s">
        <v>124</v>
      </c>
    </row>
    <row r="83" spans="1:35" ht="13.5" thickTop="1" x14ac:dyDescent="0.2">
      <c r="A83" s="7" t="s">
        <v>27</v>
      </c>
      <c r="B83" s="8">
        <v>6337</v>
      </c>
      <c r="C83" s="8">
        <v>204</v>
      </c>
      <c r="D83" s="8">
        <v>357</v>
      </c>
      <c r="E83" s="8">
        <v>63</v>
      </c>
      <c r="F83" s="8">
        <v>82</v>
      </c>
      <c r="G83" s="8">
        <v>341</v>
      </c>
      <c r="H83" s="8">
        <v>19</v>
      </c>
      <c r="I83" s="8">
        <v>94</v>
      </c>
      <c r="J83" s="8">
        <v>816</v>
      </c>
      <c r="K83" s="8">
        <v>121</v>
      </c>
      <c r="L83" s="8">
        <v>85</v>
      </c>
      <c r="M83" s="21">
        <v>7.6</v>
      </c>
      <c r="N83" s="21">
        <v>7.3</v>
      </c>
      <c r="O83" s="21">
        <v>1.61</v>
      </c>
      <c r="P83" s="21">
        <v>1.2390000000000001</v>
      </c>
      <c r="Q83" s="8">
        <v>3550</v>
      </c>
      <c r="R83" s="9">
        <f t="shared" ref="R83:R94" si="20">Q83/B83</f>
        <v>0.56020198832255008</v>
      </c>
      <c r="AB83"/>
      <c r="AI83" s="71">
        <f>(0.8*C83*G83)/60</f>
        <v>927.5200000000001</v>
      </c>
    </row>
    <row r="84" spans="1:35" x14ac:dyDescent="0.2">
      <c r="A84" s="7" t="s">
        <v>28</v>
      </c>
      <c r="B84" s="8">
        <v>5828</v>
      </c>
      <c r="C84" s="8">
        <v>208</v>
      </c>
      <c r="D84" s="8">
        <v>244</v>
      </c>
      <c r="E84" s="8">
        <v>65</v>
      </c>
      <c r="F84" s="8">
        <v>73</v>
      </c>
      <c r="G84" s="8">
        <v>252</v>
      </c>
      <c r="H84" s="8">
        <v>17</v>
      </c>
      <c r="I84" s="8">
        <v>93</v>
      </c>
      <c r="J84" s="8">
        <v>627</v>
      </c>
      <c r="K84" s="8">
        <v>91</v>
      </c>
      <c r="L84" s="8">
        <v>85</v>
      </c>
      <c r="M84" s="21">
        <v>7.7</v>
      </c>
      <c r="N84" s="21">
        <v>7.7</v>
      </c>
      <c r="O84" s="21">
        <v>2.1019999999999999</v>
      </c>
      <c r="P84" s="21">
        <v>1.4710000000000001</v>
      </c>
      <c r="Q84" s="8">
        <v>3274</v>
      </c>
      <c r="R84" s="9">
        <f t="shared" si="20"/>
        <v>0.561770761839396</v>
      </c>
      <c r="AB84"/>
      <c r="AI84" s="71">
        <f t="shared" ref="AI84:AI94" si="21">(0.8*C84*G84)/60</f>
        <v>698.88</v>
      </c>
    </row>
    <row r="85" spans="1:35" x14ac:dyDescent="0.2">
      <c r="A85" s="7" t="s">
        <v>29</v>
      </c>
      <c r="B85" s="8">
        <v>6385</v>
      </c>
      <c r="C85" s="8">
        <v>206</v>
      </c>
      <c r="D85" s="8">
        <v>419</v>
      </c>
      <c r="E85" s="8">
        <v>44</v>
      </c>
      <c r="F85" s="8">
        <v>89</v>
      </c>
      <c r="G85" s="8">
        <v>393</v>
      </c>
      <c r="H85" s="8">
        <v>16</v>
      </c>
      <c r="I85" s="8">
        <v>96</v>
      </c>
      <c r="J85" s="8">
        <v>837</v>
      </c>
      <c r="K85" s="8">
        <v>74</v>
      </c>
      <c r="L85" s="8">
        <v>91</v>
      </c>
      <c r="M85" s="21">
        <v>7.9</v>
      </c>
      <c r="N85" s="21">
        <v>7.8</v>
      </c>
      <c r="O85" s="21">
        <v>1.819</v>
      </c>
      <c r="P85" s="21">
        <v>1.353</v>
      </c>
      <c r="Q85" s="8">
        <v>3593</v>
      </c>
      <c r="R85" s="9">
        <f t="shared" si="20"/>
        <v>0.56272513703993732</v>
      </c>
      <c r="AB85"/>
      <c r="AI85" s="71">
        <f t="shared" si="21"/>
        <v>1079.44</v>
      </c>
    </row>
    <row r="86" spans="1:35" x14ac:dyDescent="0.2">
      <c r="A86" s="7" t="s">
        <v>30</v>
      </c>
      <c r="B86" s="8">
        <v>6971</v>
      </c>
      <c r="C86" s="8">
        <v>232</v>
      </c>
      <c r="D86" s="8">
        <v>247</v>
      </c>
      <c r="E86" s="8">
        <v>34</v>
      </c>
      <c r="F86" s="8">
        <v>86</v>
      </c>
      <c r="G86" s="8">
        <v>329</v>
      </c>
      <c r="H86" s="8">
        <v>24</v>
      </c>
      <c r="I86" s="8">
        <v>93</v>
      </c>
      <c r="J86" s="8">
        <v>816</v>
      </c>
      <c r="K86" s="8">
        <v>82</v>
      </c>
      <c r="L86" s="8">
        <v>90</v>
      </c>
      <c r="M86" s="21">
        <v>8.1999999999999993</v>
      </c>
      <c r="N86" s="21">
        <v>7.6</v>
      </c>
      <c r="O86" s="21">
        <v>2.1070000000000002</v>
      </c>
      <c r="P86" s="21">
        <v>1.43</v>
      </c>
      <c r="Q86" s="8">
        <v>3854</v>
      </c>
      <c r="R86" s="9">
        <f t="shared" si="20"/>
        <v>0.5528618562616554</v>
      </c>
      <c r="AB86"/>
      <c r="AI86" s="71">
        <f t="shared" si="21"/>
        <v>1017.7066666666668</v>
      </c>
    </row>
    <row r="87" spans="1:35" x14ac:dyDescent="0.2">
      <c r="A87" s="7" t="s">
        <v>31</v>
      </c>
      <c r="B87" s="8">
        <v>4897</v>
      </c>
      <c r="C87" s="8">
        <v>158</v>
      </c>
      <c r="D87" s="8">
        <v>286</v>
      </c>
      <c r="E87" s="8">
        <v>28</v>
      </c>
      <c r="F87" s="8">
        <v>90</v>
      </c>
      <c r="G87" s="8">
        <v>357</v>
      </c>
      <c r="H87" s="8">
        <v>15</v>
      </c>
      <c r="I87" s="8">
        <v>96</v>
      </c>
      <c r="J87" s="8">
        <v>747</v>
      </c>
      <c r="K87" s="8">
        <v>82</v>
      </c>
      <c r="L87" s="8">
        <v>89</v>
      </c>
      <c r="M87" s="21">
        <v>8.1</v>
      </c>
      <c r="N87" s="21">
        <v>7.8</v>
      </c>
      <c r="O87" s="21">
        <v>1.986</v>
      </c>
      <c r="P87" s="21">
        <v>1.554</v>
      </c>
      <c r="Q87" s="8">
        <v>3449</v>
      </c>
      <c r="R87" s="9">
        <f t="shared" si="20"/>
        <v>0.70430876046559121</v>
      </c>
      <c r="AB87"/>
      <c r="AI87" s="71">
        <f t="shared" si="21"/>
        <v>752.08</v>
      </c>
    </row>
    <row r="88" spans="1:35" x14ac:dyDescent="0.2">
      <c r="A88" s="7" t="s">
        <v>32</v>
      </c>
      <c r="B88" s="8">
        <v>3967</v>
      </c>
      <c r="C88" s="8">
        <v>132</v>
      </c>
      <c r="D88" s="8">
        <v>282</v>
      </c>
      <c r="E88" s="8">
        <v>24</v>
      </c>
      <c r="F88" s="8">
        <v>92</v>
      </c>
      <c r="G88" s="8">
        <v>307</v>
      </c>
      <c r="H88" s="8">
        <v>11</v>
      </c>
      <c r="I88" s="8">
        <v>96</v>
      </c>
      <c r="J88" s="8">
        <v>772</v>
      </c>
      <c r="K88" s="8">
        <v>56</v>
      </c>
      <c r="L88" s="8">
        <v>93</v>
      </c>
      <c r="M88" s="21">
        <v>8.1</v>
      </c>
      <c r="N88" s="21">
        <v>7.6</v>
      </c>
      <c r="O88" s="21">
        <v>2.3010000000000002</v>
      </c>
      <c r="P88" s="21">
        <v>1.56</v>
      </c>
      <c r="Q88" s="8">
        <v>3205</v>
      </c>
      <c r="R88" s="9">
        <f t="shared" si="20"/>
        <v>0.80791530123519029</v>
      </c>
      <c r="AB88"/>
      <c r="AI88" s="71">
        <f t="shared" si="21"/>
        <v>540.32000000000005</v>
      </c>
    </row>
    <row r="89" spans="1:35" x14ac:dyDescent="0.2">
      <c r="A89" s="7" t="s">
        <v>33</v>
      </c>
      <c r="B89" s="8">
        <v>4324</v>
      </c>
      <c r="C89" s="8">
        <v>139</v>
      </c>
      <c r="D89" s="8">
        <v>312</v>
      </c>
      <c r="E89" s="8">
        <v>23</v>
      </c>
      <c r="F89" s="8">
        <v>93</v>
      </c>
      <c r="G89" s="8">
        <v>383</v>
      </c>
      <c r="H89" s="8">
        <v>5</v>
      </c>
      <c r="I89" s="8">
        <v>99</v>
      </c>
      <c r="J89" s="8">
        <v>912</v>
      </c>
      <c r="K89" s="8">
        <v>82</v>
      </c>
      <c r="L89" s="8">
        <v>91</v>
      </c>
      <c r="M89" s="21">
        <v>7.96</v>
      </c>
      <c r="N89" s="21">
        <v>7.86</v>
      </c>
      <c r="O89" s="21">
        <v>2.722</v>
      </c>
      <c r="P89" s="21">
        <v>1.909</v>
      </c>
      <c r="Q89" s="8">
        <v>3319</v>
      </c>
      <c r="R89" s="9">
        <f t="shared" si="20"/>
        <v>0.76757631822386674</v>
      </c>
      <c r="AB89"/>
      <c r="AI89" s="71">
        <f t="shared" si="21"/>
        <v>709.8266666666666</v>
      </c>
    </row>
    <row r="90" spans="1:35" x14ac:dyDescent="0.2">
      <c r="A90" s="7" t="s">
        <v>34</v>
      </c>
      <c r="B90" s="8">
        <v>4179</v>
      </c>
      <c r="C90" s="8">
        <v>135</v>
      </c>
      <c r="D90" s="8">
        <v>334</v>
      </c>
      <c r="E90" s="8">
        <v>16</v>
      </c>
      <c r="F90" s="8">
        <v>95</v>
      </c>
      <c r="G90" s="8">
        <v>259</v>
      </c>
      <c r="H90" s="8">
        <v>11</v>
      </c>
      <c r="I90" s="8">
        <v>96</v>
      </c>
      <c r="J90" s="8">
        <v>886</v>
      </c>
      <c r="K90" s="8">
        <v>90</v>
      </c>
      <c r="L90" s="8">
        <v>90</v>
      </c>
      <c r="M90" s="21">
        <v>7.56</v>
      </c>
      <c r="N90" s="21">
        <v>7.77</v>
      </c>
      <c r="O90" s="21">
        <v>2.7130000000000001</v>
      </c>
      <c r="P90" s="21">
        <v>1.7070000000000001</v>
      </c>
      <c r="Q90" s="8">
        <v>3645</v>
      </c>
      <c r="R90" s="9">
        <f t="shared" si="20"/>
        <v>0.87221823402727927</v>
      </c>
      <c r="AB90"/>
      <c r="AI90" s="71">
        <f t="shared" si="21"/>
        <v>466.2</v>
      </c>
    </row>
    <row r="91" spans="1:35" x14ac:dyDescent="0.2">
      <c r="A91" s="7" t="s">
        <v>35</v>
      </c>
      <c r="B91" s="8">
        <v>4268</v>
      </c>
      <c r="C91" s="8">
        <v>142</v>
      </c>
      <c r="D91" s="8">
        <v>258</v>
      </c>
      <c r="E91" s="8">
        <v>24</v>
      </c>
      <c r="F91" s="8">
        <v>91</v>
      </c>
      <c r="G91" s="8">
        <v>220</v>
      </c>
      <c r="H91" s="8">
        <v>12</v>
      </c>
      <c r="I91" s="8">
        <v>94</v>
      </c>
      <c r="J91" s="8">
        <v>734</v>
      </c>
      <c r="K91" s="8">
        <v>85</v>
      </c>
      <c r="L91" s="8">
        <v>88</v>
      </c>
      <c r="M91" s="21">
        <v>6.5</v>
      </c>
      <c r="N91" s="21">
        <v>6.6</v>
      </c>
      <c r="O91" s="21">
        <v>2.8</v>
      </c>
      <c r="P91" s="21">
        <v>2.09</v>
      </c>
      <c r="Q91" s="8">
        <v>3346</v>
      </c>
      <c r="R91" s="9">
        <f t="shared" si="20"/>
        <v>0.78397375820056237</v>
      </c>
      <c r="AB91"/>
      <c r="AI91" s="71">
        <f t="shared" si="21"/>
        <v>416.53333333333342</v>
      </c>
    </row>
    <row r="92" spans="1:35" x14ac:dyDescent="0.2">
      <c r="A92" s="7" t="s">
        <v>36</v>
      </c>
      <c r="B92" s="8">
        <v>6262</v>
      </c>
      <c r="C92" s="8">
        <v>202</v>
      </c>
      <c r="D92" s="8">
        <v>185</v>
      </c>
      <c r="E92" s="8">
        <v>19</v>
      </c>
      <c r="F92" s="8">
        <v>90</v>
      </c>
      <c r="G92" s="8">
        <v>256</v>
      </c>
      <c r="H92" s="8">
        <v>10</v>
      </c>
      <c r="I92" s="8">
        <v>96</v>
      </c>
      <c r="J92" s="8">
        <v>729</v>
      </c>
      <c r="K92" s="8">
        <v>53</v>
      </c>
      <c r="L92" s="8">
        <v>93</v>
      </c>
      <c r="M92" s="21">
        <v>7.7</v>
      </c>
      <c r="N92" s="21">
        <v>7.5</v>
      </c>
      <c r="O92" s="21">
        <v>1.675</v>
      </c>
      <c r="P92" s="21">
        <v>1.252</v>
      </c>
      <c r="Q92" s="8">
        <v>3811</v>
      </c>
      <c r="R92" s="9">
        <f t="shared" si="20"/>
        <v>0.60859150431172149</v>
      </c>
      <c r="AB92"/>
      <c r="AI92" s="71">
        <f t="shared" si="21"/>
        <v>689.49333333333345</v>
      </c>
    </row>
    <row r="93" spans="1:35" x14ac:dyDescent="0.2">
      <c r="A93" s="7" t="s">
        <v>37</v>
      </c>
      <c r="B93" s="8">
        <v>4816</v>
      </c>
      <c r="C93" s="8">
        <v>161</v>
      </c>
      <c r="D93" s="8">
        <v>223</v>
      </c>
      <c r="E93" s="8">
        <v>41</v>
      </c>
      <c r="F93" s="8">
        <v>82</v>
      </c>
      <c r="G93" s="8">
        <v>247</v>
      </c>
      <c r="H93" s="8">
        <v>9</v>
      </c>
      <c r="I93" s="8">
        <v>96</v>
      </c>
      <c r="J93" s="8">
        <v>695</v>
      </c>
      <c r="K93" s="8">
        <v>51</v>
      </c>
      <c r="L93" s="8">
        <v>93</v>
      </c>
      <c r="M93" s="21">
        <v>7.7</v>
      </c>
      <c r="N93" s="21">
        <v>7.5</v>
      </c>
      <c r="O93" s="21">
        <v>1.6639999999999999</v>
      </c>
      <c r="P93" s="21">
        <v>1.2529999999999999</v>
      </c>
      <c r="Q93" s="8">
        <v>3347</v>
      </c>
      <c r="R93" s="9">
        <f t="shared" si="20"/>
        <v>0.69497508305647837</v>
      </c>
      <c r="AB93"/>
      <c r="AI93" s="71">
        <f t="shared" si="21"/>
        <v>530.22666666666669</v>
      </c>
    </row>
    <row r="94" spans="1:35" ht="13.5" thickBot="1" x14ac:dyDescent="0.25">
      <c r="A94" s="7" t="s">
        <v>38</v>
      </c>
      <c r="B94" s="8">
        <v>6620</v>
      </c>
      <c r="C94" s="8">
        <f>(B94/31)</f>
        <v>213.54838709677421</v>
      </c>
      <c r="D94" s="8">
        <v>250</v>
      </c>
      <c r="E94" s="8">
        <v>35</v>
      </c>
      <c r="F94" s="8">
        <v>86</v>
      </c>
      <c r="G94" s="8">
        <v>333</v>
      </c>
      <c r="H94" s="8">
        <v>26</v>
      </c>
      <c r="I94" s="8">
        <v>92</v>
      </c>
      <c r="J94" s="8">
        <v>759</v>
      </c>
      <c r="K94" s="8">
        <v>86</v>
      </c>
      <c r="L94" s="8">
        <v>89</v>
      </c>
      <c r="M94" s="21">
        <v>8.1</v>
      </c>
      <c r="N94" s="21">
        <v>7.6</v>
      </c>
      <c r="O94" s="21">
        <v>1.9059999999999999</v>
      </c>
      <c r="P94" s="21">
        <v>1.133</v>
      </c>
      <c r="Q94" s="8">
        <v>3643</v>
      </c>
      <c r="R94" s="9">
        <f t="shared" si="20"/>
        <v>0.55030211480362534</v>
      </c>
      <c r="AB94"/>
      <c r="AI94" s="71">
        <f t="shared" si="21"/>
        <v>948.15483870967762</v>
      </c>
    </row>
    <row r="95" spans="1:35" ht="14.25" thickTop="1" thickBot="1" x14ac:dyDescent="0.25">
      <c r="A95" s="10" t="s">
        <v>51</v>
      </c>
      <c r="B95" s="11">
        <f t="shared" ref="B95:P95" si="22">SUM(B83:B94)</f>
        <v>64854</v>
      </c>
      <c r="C95" s="11">
        <f t="shared" si="22"/>
        <v>2132.5483870967741</v>
      </c>
      <c r="D95" s="11">
        <f t="shared" si="22"/>
        <v>3397</v>
      </c>
      <c r="E95" s="11">
        <f>SUM(E83:E94)</f>
        <v>416</v>
      </c>
      <c r="F95" s="11">
        <f>SUM(F83:F94)</f>
        <v>1049</v>
      </c>
      <c r="G95" s="11">
        <f>SUM(G83:G94)</f>
        <v>3677</v>
      </c>
      <c r="H95" s="11">
        <f>SUM(H83:H94)</f>
        <v>175</v>
      </c>
      <c r="I95" s="11">
        <f>SUM(I83:I94)</f>
        <v>1141</v>
      </c>
      <c r="J95" s="11">
        <f t="shared" si="22"/>
        <v>9330</v>
      </c>
      <c r="K95" s="11">
        <f>SUM(K83:K94)</f>
        <v>953</v>
      </c>
      <c r="L95" s="11">
        <f>SUM(L83:L94)</f>
        <v>1077</v>
      </c>
      <c r="M95" s="20">
        <f t="shared" si="22"/>
        <v>93.12</v>
      </c>
      <c r="N95" s="20">
        <f t="shared" si="22"/>
        <v>90.629999999999981</v>
      </c>
      <c r="O95" s="20">
        <f t="shared" si="22"/>
        <v>25.405000000000001</v>
      </c>
      <c r="P95" s="20">
        <f t="shared" si="22"/>
        <v>17.951000000000001</v>
      </c>
      <c r="Q95" s="11">
        <f>SUM(Q83:Q94)</f>
        <v>42036</v>
      </c>
      <c r="R95" s="20">
        <f>SUM(R83:R94)</f>
        <v>8.0274208177878545</v>
      </c>
      <c r="AB95"/>
      <c r="AI95" s="72"/>
    </row>
    <row r="96" spans="1:35" ht="14.25" thickTop="1" thickBot="1" x14ac:dyDescent="0.25">
      <c r="A96" s="19" t="s">
        <v>52</v>
      </c>
      <c r="B96" s="12">
        <f t="shared" ref="B96:J96" si="23">AVERAGE(B83:B94)</f>
        <v>5404.5</v>
      </c>
      <c r="C96" s="12">
        <f t="shared" si="23"/>
        <v>177.71236559139786</v>
      </c>
      <c r="D96" s="12">
        <f t="shared" si="23"/>
        <v>283.08333333333331</v>
      </c>
      <c r="E96" s="12">
        <f>AVERAGE(E83:E94)</f>
        <v>34.666666666666664</v>
      </c>
      <c r="F96" s="12">
        <f>AVERAGE(F83:F94)</f>
        <v>87.416666666666671</v>
      </c>
      <c r="G96" s="12">
        <f>AVERAGE(G83:G94)</f>
        <v>306.41666666666669</v>
      </c>
      <c r="H96" s="12">
        <f>AVERAGE(H83:H94)</f>
        <v>14.583333333333334</v>
      </c>
      <c r="I96" s="12">
        <f>AVERAGE(I83:I94)</f>
        <v>95.083333333333329</v>
      </c>
      <c r="J96" s="12">
        <f t="shared" si="23"/>
        <v>777.5</v>
      </c>
      <c r="K96" s="12">
        <f>AVERAGE(K83:K94)</f>
        <v>79.416666666666671</v>
      </c>
      <c r="L96" s="12">
        <f>AVERAGE(L83:L94)</f>
        <v>89.75</v>
      </c>
      <c r="M96" s="15">
        <f t="shared" ref="M96:R96" si="24">AVERAGE(M83:M94)</f>
        <v>7.7600000000000007</v>
      </c>
      <c r="N96" s="15">
        <f t="shared" si="24"/>
        <v>7.5524999999999984</v>
      </c>
      <c r="O96" s="15">
        <f t="shared" si="24"/>
        <v>2.1170833333333334</v>
      </c>
      <c r="P96" s="15">
        <f t="shared" si="24"/>
        <v>1.4959166666666668</v>
      </c>
      <c r="Q96" s="12">
        <f t="shared" si="24"/>
        <v>3503</v>
      </c>
      <c r="R96" s="15">
        <f t="shared" si="24"/>
        <v>0.66895173481565451</v>
      </c>
      <c r="AB96"/>
      <c r="AI96" s="73">
        <f>AVERAGE(AI83:AI94)</f>
        <v>731.36512544802872</v>
      </c>
    </row>
    <row r="97" spans="1:35" ht="13.5" thickTop="1" x14ac:dyDescent="0.2">
      <c r="Q97" s="14"/>
      <c r="AB97"/>
    </row>
    <row r="98" spans="1:35" ht="13.5" thickBot="1" x14ac:dyDescent="0.25">
      <c r="Q98" s="14"/>
      <c r="AB98"/>
    </row>
    <row r="99" spans="1:35" ht="13.5" thickTop="1" x14ac:dyDescent="0.2">
      <c r="A99" s="35" t="s">
        <v>5</v>
      </c>
      <c r="B99" s="16" t="s">
        <v>6</v>
      </c>
      <c r="C99" s="16" t="s">
        <v>6</v>
      </c>
      <c r="D99" s="16" t="s">
        <v>7</v>
      </c>
      <c r="E99" s="16" t="s">
        <v>8</v>
      </c>
      <c r="F99" s="22" t="s">
        <v>2</v>
      </c>
      <c r="G99" s="16" t="s">
        <v>9</v>
      </c>
      <c r="H99" s="16" t="s">
        <v>10</v>
      </c>
      <c r="I99" s="22" t="s">
        <v>3</v>
      </c>
      <c r="J99" s="16" t="s">
        <v>11</v>
      </c>
      <c r="K99" s="16" t="s">
        <v>12</v>
      </c>
      <c r="L99" s="22" t="s">
        <v>13</v>
      </c>
      <c r="M99" s="16" t="s">
        <v>14</v>
      </c>
      <c r="N99" s="16" t="s">
        <v>15</v>
      </c>
      <c r="O99" s="16" t="s">
        <v>16</v>
      </c>
      <c r="P99" s="16" t="s">
        <v>17</v>
      </c>
      <c r="Q99" s="36" t="s">
        <v>18</v>
      </c>
      <c r="R99" s="36" t="s">
        <v>19</v>
      </c>
      <c r="AB99"/>
      <c r="AI99" s="51" t="s">
        <v>123</v>
      </c>
    </row>
    <row r="100" spans="1:35" ht="13.5" thickBot="1" x14ac:dyDescent="0.25">
      <c r="A100" s="29" t="s">
        <v>53</v>
      </c>
      <c r="B100" s="17" t="s">
        <v>21</v>
      </c>
      <c r="C100" s="18" t="s">
        <v>22</v>
      </c>
      <c r="D100" s="17" t="s">
        <v>23</v>
      </c>
      <c r="E100" s="17" t="s">
        <v>23</v>
      </c>
      <c r="F100" s="23" t="s">
        <v>24</v>
      </c>
      <c r="G100" s="17" t="s">
        <v>23</v>
      </c>
      <c r="H100" s="17" t="s">
        <v>23</v>
      </c>
      <c r="I100" s="23" t="s">
        <v>24</v>
      </c>
      <c r="J100" s="17" t="s">
        <v>23</v>
      </c>
      <c r="K100" s="17" t="s">
        <v>23</v>
      </c>
      <c r="L100" s="23" t="s">
        <v>24</v>
      </c>
      <c r="M100" s="17"/>
      <c r="N100" s="17"/>
      <c r="O100" s="17"/>
      <c r="P100" s="17"/>
      <c r="Q100" s="18" t="s">
        <v>25</v>
      </c>
      <c r="R100" s="18" t="s">
        <v>26</v>
      </c>
      <c r="AB100"/>
      <c r="AI100" s="55" t="s">
        <v>124</v>
      </c>
    </row>
    <row r="101" spans="1:35" ht="13.5" thickTop="1" x14ac:dyDescent="0.2">
      <c r="A101" s="7" t="s">
        <v>27</v>
      </c>
      <c r="B101" s="8">
        <v>4290</v>
      </c>
      <c r="C101" s="8">
        <v>138</v>
      </c>
      <c r="D101" s="8">
        <v>281</v>
      </c>
      <c r="E101" s="8">
        <v>57</v>
      </c>
      <c r="F101" s="8">
        <v>80</v>
      </c>
      <c r="G101" s="8">
        <v>373</v>
      </c>
      <c r="H101" s="8">
        <v>42</v>
      </c>
      <c r="I101" s="8">
        <v>89</v>
      </c>
      <c r="J101" s="8">
        <v>883</v>
      </c>
      <c r="K101" s="8">
        <v>138</v>
      </c>
      <c r="L101" s="8">
        <v>84</v>
      </c>
      <c r="M101" s="21">
        <v>8</v>
      </c>
      <c r="N101" s="21">
        <v>7.7</v>
      </c>
      <c r="O101" s="21">
        <v>1.5149999999999999</v>
      </c>
      <c r="P101" s="21">
        <v>1.341</v>
      </c>
      <c r="Q101" s="8">
        <v>3498</v>
      </c>
      <c r="R101" s="9">
        <f t="shared" ref="R101:R112" si="25">Q101/B101</f>
        <v>0.81538461538461537</v>
      </c>
      <c r="AB101"/>
      <c r="AI101" s="71">
        <f>(0.8*C101*G101)/60</f>
        <v>686.32</v>
      </c>
    </row>
    <row r="102" spans="1:35" x14ac:dyDescent="0.2">
      <c r="A102" s="7" t="s">
        <v>28</v>
      </c>
      <c r="B102" s="8">
        <v>5809</v>
      </c>
      <c r="C102" s="8">
        <v>200</v>
      </c>
      <c r="D102" s="8">
        <v>282</v>
      </c>
      <c r="E102" s="8">
        <v>24</v>
      </c>
      <c r="F102" s="8">
        <v>91</v>
      </c>
      <c r="G102" s="8">
        <v>402</v>
      </c>
      <c r="H102" s="8">
        <v>16</v>
      </c>
      <c r="I102" s="8">
        <v>96</v>
      </c>
      <c r="J102" s="8">
        <v>916</v>
      </c>
      <c r="K102" s="8">
        <v>59</v>
      </c>
      <c r="L102" s="8">
        <v>94</v>
      </c>
      <c r="M102" s="21">
        <v>7.9</v>
      </c>
      <c r="N102" s="21">
        <v>7.7</v>
      </c>
      <c r="O102" s="21">
        <v>0.84799999999999998</v>
      </c>
      <c r="P102" s="21">
        <v>0.77200000000000002</v>
      </c>
      <c r="Q102" s="8">
        <v>3308</v>
      </c>
      <c r="R102" s="9">
        <f t="shared" si="25"/>
        <v>0.56946118092614906</v>
      </c>
      <c r="AB102"/>
      <c r="AI102" s="71">
        <f t="shared" ref="AI102:AI112" si="26">(0.8*C102*G102)/60</f>
        <v>1072</v>
      </c>
    </row>
    <row r="103" spans="1:35" x14ac:dyDescent="0.2">
      <c r="A103" s="7" t="s">
        <v>29</v>
      </c>
      <c r="B103" s="8">
        <v>5009</v>
      </c>
      <c r="C103" s="8">
        <v>162</v>
      </c>
      <c r="D103" s="8">
        <v>483</v>
      </c>
      <c r="E103" s="8">
        <v>25</v>
      </c>
      <c r="F103" s="8">
        <v>95</v>
      </c>
      <c r="G103" s="8">
        <v>322</v>
      </c>
      <c r="H103" s="8">
        <v>16</v>
      </c>
      <c r="I103" s="8">
        <v>95</v>
      </c>
      <c r="J103" s="8">
        <v>967</v>
      </c>
      <c r="K103" s="8">
        <v>80</v>
      </c>
      <c r="L103" s="8">
        <v>92</v>
      </c>
      <c r="M103" s="21">
        <v>8.1</v>
      </c>
      <c r="N103" s="21">
        <v>7.4</v>
      </c>
      <c r="O103" s="21"/>
      <c r="P103" s="21"/>
      <c r="Q103" s="8">
        <v>2710</v>
      </c>
      <c r="R103" s="9">
        <f t="shared" si="25"/>
        <v>0.54102615292473544</v>
      </c>
      <c r="AB103"/>
      <c r="AI103" s="71">
        <f t="shared" si="26"/>
        <v>695.52</v>
      </c>
    </row>
    <row r="104" spans="1:35" x14ac:dyDescent="0.2">
      <c r="A104" s="7" t="s">
        <v>30</v>
      </c>
      <c r="B104" s="8">
        <v>5105</v>
      </c>
      <c r="C104" s="8">
        <v>170</v>
      </c>
      <c r="D104" s="8">
        <v>315</v>
      </c>
      <c r="E104" s="8">
        <v>24</v>
      </c>
      <c r="F104" s="8">
        <v>92</v>
      </c>
      <c r="G104" s="8">
        <v>256</v>
      </c>
      <c r="H104" s="8">
        <v>14</v>
      </c>
      <c r="I104" s="8">
        <v>95</v>
      </c>
      <c r="J104" s="8">
        <v>809</v>
      </c>
      <c r="K104" s="8">
        <v>69</v>
      </c>
      <c r="L104" s="8">
        <v>92</v>
      </c>
      <c r="M104" s="21">
        <v>7.8</v>
      </c>
      <c r="N104" s="21">
        <v>7.5</v>
      </c>
      <c r="O104" s="21">
        <v>1.6830000000000001</v>
      </c>
      <c r="P104" s="21">
        <v>1.39</v>
      </c>
      <c r="Q104" s="8">
        <v>2398</v>
      </c>
      <c r="R104" s="9">
        <f t="shared" si="25"/>
        <v>0.46973555337904016</v>
      </c>
      <c r="AB104"/>
      <c r="AI104" s="71">
        <f t="shared" si="26"/>
        <v>580.26666666666665</v>
      </c>
    </row>
    <row r="105" spans="1:35" x14ac:dyDescent="0.2">
      <c r="A105" s="7" t="s">
        <v>31</v>
      </c>
      <c r="B105" s="8">
        <v>7961</v>
      </c>
      <c r="C105" s="8">
        <v>257</v>
      </c>
      <c r="D105" s="8">
        <v>284</v>
      </c>
      <c r="E105" s="8">
        <v>25</v>
      </c>
      <c r="F105" s="8">
        <v>91</v>
      </c>
      <c r="G105" s="8">
        <v>273</v>
      </c>
      <c r="H105" s="8">
        <v>16</v>
      </c>
      <c r="I105" s="8">
        <v>94</v>
      </c>
      <c r="J105" s="8">
        <v>706</v>
      </c>
      <c r="K105" s="8">
        <v>84</v>
      </c>
      <c r="L105" s="8">
        <v>88</v>
      </c>
      <c r="M105" s="21">
        <v>7.6</v>
      </c>
      <c r="N105" s="21">
        <v>7.4</v>
      </c>
      <c r="O105" s="21">
        <v>1.8819999999999999</v>
      </c>
      <c r="P105" s="21">
        <v>1.294</v>
      </c>
      <c r="Q105" s="8">
        <v>3109</v>
      </c>
      <c r="R105" s="9">
        <f t="shared" si="25"/>
        <v>0.39052882803667882</v>
      </c>
      <c r="AB105"/>
      <c r="AI105" s="71">
        <f t="shared" si="26"/>
        <v>935.48</v>
      </c>
    </row>
    <row r="106" spans="1:35" x14ac:dyDescent="0.2">
      <c r="A106" s="7" t="s">
        <v>32</v>
      </c>
      <c r="B106" s="8">
        <v>4011</v>
      </c>
      <c r="C106" s="8">
        <v>134</v>
      </c>
      <c r="D106" s="8">
        <v>429</v>
      </c>
      <c r="E106" s="8">
        <v>27</v>
      </c>
      <c r="F106" s="8">
        <v>94</v>
      </c>
      <c r="G106" s="8">
        <v>368</v>
      </c>
      <c r="H106" s="8">
        <v>13</v>
      </c>
      <c r="I106" s="8">
        <v>97</v>
      </c>
      <c r="J106" s="8">
        <v>1047</v>
      </c>
      <c r="K106" s="8">
        <v>79</v>
      </c>
      <c r="L106" s="8">
        <v>93</v>
      </c>
      <c r="M106" s="21">
        <v>7.5</v>
      </c>
      <c r="N106" s="21">
        <v>7.5</v>
      </c>
      <c r="O106" s="21">
        <v>1.8540000000000001</v>
      </c>
      <c r="P106" s="21">
        <v>1.54</v>
      </c>
      <c r="Q106" s="8">
        <v>2890</v>
      </c>
      <c r="R106" s="9">
        <f t="shared" si="25"/>
        <v>0.72051857392171526</v>
      </c>
      <c r="AB106"/>
      <c r="AI106" s="71">
        <f t="shared" si="26"/>
        <v>657.49333333333334</v>
      </c>
    </row>
    <row r="107" spans="1:35" x14ac:dyDescent="0.2">
      <c r="A107" s="7" t="s">
        <v>33</v>
      </c>
      <c r="B107" s="8">
        <v>4127</v>
      </c>
      <c r="C107" s="8">
        <v>133</v>
      </c>
      <c r="D107" s="8">
        <v>245</v>
      </c>
      <c r="E107" s="8">
        <v>9</v>
      </c>
      <c r="F107" s="8">
        <v>96</v>
      </c>
      <c r="G107" s="8">
        <v>258</v>
      </c>
      <c r="H107" s="8">
        <v>7</v>
      </c>
      <c r="I107" s="8">
        <v>97</v>
      </c>
      <c r="J107" s="8">
        <v>692</v>
      </c>
      <c r="K107" s="8">
        <v>47</v>
      </c>
      <c r="L107" s="8">
        <v>93</v>
      </c>
      <c r="M107" s="21">
        <v>7.6</v>
      </c>
      <c r="N107" s="21">
        <v>7.6</v>
      </c>
      <c r="O107" s="21"/>
      <c r="P107" s="21"/>
      <c r="Q107" s="8">
        <v>2863</v>
      </c>
      <c r="R107" s="9">
        <f t="shared" si="25"/>
        <v>0.69372425490671186</v>
      </c>
      <c r="AB107"/>
      <c r="AI107" s="71">
        <f t="shared" si="26"/>
        <v>457.52000000000004</v>
      </c>
    </row>
    <row r="108" spans="1:35" x14ac:dyDescent="0.2">
      <c r="A108" s="7" t="s">
        <v>34</v>
      </c>
      <c r="B108" s="8">
        <v>3848</v>
      </c>
      <c r="C108" s="8">
        <v>124</v>
      </c>
      <c r="D108" s="8">
        <v>674</v>
      </c>
      <c r="E108" s="8">
        <v>24</v>
      </c>
      <c r="F108" s="8">
        <v>97</v>
      </c>
      <c r="G108" s="8">
        <v>297</v>
      </c>
      <c r="H108" s="8">
        <v>17</v>
      </c>
      <c r="I108" s="8">
        <v>94</v>
      </c>
      <c r="J108" s="8">
        <v>1245</v>
      </c>
      <c r="K108" s="8">
        <v>63</v>
      </c>
      <c r="L108" s="8">
        <v>95</v>
      </c>
      <c r="M108" s="21">
        <v>7.6</v>
      </c>
      <c r="N108" s="21">
        <v>7.8</v>
      </c>
      <c r="O108" s="21">
        <v>2.4350000000000001</v>
      </c>
      <c r="P108" s="21">
        <v>1.7989999999999999</v>
      </c>
      <c r="Q108" s="8">
        <v>3543</v>
      </c>
      <c r="R108" s="9">
        <f t="shared" si="25"/>
        <v>0.92073804573804574</v>
      </c>
      <c r="AB108"/>
      <c r="AI108" s="71">
        <f t="shared" si="26"/>
        <v>491.04</v>
      </c>
    </row>
    <row r="109" spans="1:35" x14ac:dyDescent="0.2">
      <c r="A109" s="7" t="s">
        <v>35</v>
      </c>
      <c r="B109" s="8">
        <v>4336</v>
      </c>
      <c r="C109" s="8">
        <v>145</v>
      </c>
      <c r="D109" s="8">
        <v>262</v>
      </c>
      <c r="E109" s="8">
        <v>11</v>
      </c>
      <c r="F109" s="8">
        <v>96</v>
      </c>
      <c r="G109" s="8">
        <v>274</v>
      </c>
      <c r="H109" s="8">
        <v>10</v>
      </c>
      <c r="I109" s="8">
        <v>97</v>
      </c>
      <c r="J109" s="8">
        <v>678</v>
      </c>
      <c r="K109" s="8">
        <v>42</v>
      </c>
      <c r="L109" s="8">
        <v>94</v>
      </c>
      <c r="M109" s="21">
        <v>7.8</v>
      </c>
      <c r="N109" s="21">
        <v>7.8</v>
      </c>
      <c r="O109" s="21">
        <v>2.359</v>
      </c>
      <c r="P109" s="21">
        <v>1.5840000000000001</v>
      </c>
      <c r="Q109" s="8">
        <v>3011</v>
      </c>
      <c r="R109" s="9">
        <f t="shared" si="25"/>
        <v>0.69441881918819193</v>
      </c>
      <c r="AB109"/>
      <c r="AI109" s="71">
        <f t="shared" si="26"/>
        <v>529.73333333333335</v>
      </c>
    </row>
    <row r="110" spans="1:35" x14ac:dyDescent="0.2">
      <c r="A110" s="7" t="s">
        <v>36</v>
      </c>
      <c r="B110" s="8">
        <v>8377</v>
      </c>
      <c r="C110" s="8">
        <v>270</v>
      </c>
      <c r="D110" s="8">
        <v>316</v>
      </c>
      <c r="E110" s="8">
        <v>26</v>
      </c>
      <c r="F110" s="8">
        <v>92</v>
      </c>
      <c r="G110" s="8">
        <v>228</v>
      </c>
      <c r="H110" s="8">
        <v>9</v>
      </c>
      <c r="I110" s="8">
        <v>96</v>
      </c>
      <c r="J110" s="8">
        <v>662</v>
      </c>
      <c r="K110" s="8">
        <v>52</v>
      </c>
      <c r="L110" s="8">
        <v>92</v>
      </c>
      <c r="M110" s="21">
        <v>7.8</v>
      </c>
      <c r="N110" s="21">
        <v>7.7</v>
      </c>
      <c r="O110" s="21">
        <v>2.0950000000000002</v>
      </c>
      <c r="P110" s="21">
        <v>1.546</v>
      </c>
      <c r="Q110" s="8">
        <v>3648</v>
      </c>
      <c r="R110" s="9">
        <f t="shared" si="25"/>
        <v>0.43547809478333532</v>
      </c>
      <c r="AB110"/>
      <c r="AI110" s="71">
        <f t="shared" si="26"/>
        <v>820.8</v>
      </c>
    </row>
    <row r="111" spans="1:35" x14ac:dyDescent="0.2">
      <c r="A111" s="7" t="s">
        <v>37</v>
      </c>
      <c r="B111" s="8">
        <v>7897</v>
      </c>
      <c r="C111" s="8">
        <v>263</v>
      </c>
      <c r="D111" s="8">
        <v>218</v>
      </c>
      <c r="E111" s="8">
        <v>26</v>
      </c>
      <c r="F111" s="8">
        <v>88</v>
      </c>
      <c r="G111" s="8">
        <v>318</v>
      </c>
      <c r="H111" s="8">
        <v>21</v>
      </c>
      <c r="I111" s="8">
        <v>93</v>
      </c>
      <c r="J111" s="8">
        <v>672</v>
      </c>
      <c r="K111" s="8">
        <v>57</v>
      </c>
      <c r="L111" s="8">
        <v>91</v>
      </c>
      <c r="M111" s="21">
        <v>7.9</v>
      </c>
      <c r="N111" s="21">
        <v>7.6</v>
      </c>
      <c r="O111" s="21">
        <v>2.3180000000000001</v>
      </c>
      <c r="P111" s="21">
        <v>1.883</v>
      </c>
      <c r="Q111" s="8">
        <v>2442</v>
      </c>
      <c r="R111" s="9">
        <f t="shared" si="25"/>
        <v>0.30923135367861215</v>
      </c>
      <c r="AB111"/>
      <c r="AI111" s="71">
        <f t="shared" si="26"/>
        <v>1115.1199999999999</v>
      </c>
    </row>
    <row r="112" spans="1:35" ht="13.5" thickBot="1" x14ac:dyDescent="0.25">
      <c r="A112" s="7" t="s">
        <v>38</v>
      </c>
      <c r="B112" s="8">
        <v>7114</v>
      </c>
      <c r="C112" s="8">
        <v>229</v>
      </c>
      <c r="D112" s="8">
        <v>259</v>
      </c>
      <c r="E112" s="8">
        <v>24</v>
      </c>
      <c r="F112" s="8">
        <v>91</v>
      </c>
      <c r="G112" s="8">
        <v>221</v>
      </c>
      <c r="H112" s="8">
        <v>16</v>
      </c>
      <c r="I112" s="8">
        <v>93</v>
      </c>
      <c r="J112" s="8">
        <v>631</v>
      </c>
      <c r="K112" s="8">
        <v>59</v>
      </c>
      <c r="L112" s="8">
        <v>91</v>
      </c>
      <c r="M112" s="21">
        <v>8</v>
      </c>
      <c r="N112" s="21">
        <v>7.4</v>
      </c>
      <c r="O112" s="21">
        <v>1.786</v>
      </c>
      <c r="P112" s="21">
        <v>1.64</v>
      </c>
      <c r="Q112" s="8">
        <v>3221</v>
      </c>
      <c r="R112" s="9">
        <f t="shared" si="25"/>
        <v>0.452769187517571</v>
      </c>
      <c r="AB112"/>
      <c r="AI112" s="71">
        <f t="shared" si="26"/>
        <v>674.78666666666675</v>
      </c>
    </row>
    <row r="113" spans="1:35" ht="14.25" thickTop="1" thickBot="1" x14ac:dyDescent="0.25">
      <c r="A113" s="10" t="s">
        <v>54</v>
      </c>
      <c r="B113" s="11">
        <f t="shared" ref="B113:P113" si="27">SUM(B101:B112)</f>
        <v>67884</v>
      </c>
      <c r="C113" s="11">
        <f t="shared" si="27"/>
        <v>2225</v>
      </c>
      <c r="D113" s="11">
        <f t="shared" si="27"/>
        <v>4048</v>
      </c>
      <c r="E113" s="11">
        <f>SUM(E101:E112)</f>
        <v>302</v>
      </c>
      <c r="F113" s="11">
        <f>SUM(F101:F112)</f>
        <v>1103</v>
      </c>
      <c r="G113" s="11">
        <f>SUM(G101:G112)</f>
        <v>3590</v>
      </c>
      <c r="H113" s="11">
        <f>SUM(H101:H112)</f>
        <v>197</v>
      </c>
      <c r="I113" s="11">
        <f>SUM(I101:I112)</f>
        <v>1136</v>
      </c>
      <c r="J113" s="11">
        <f t="shared" si="27"/>
        <v>9908</v>
      </c>
      <c r="K113" s="11">
        <f>SUM(K101:K112)</f>
        <v>829</v>
      </c>
      <c r="L113" s="11">
        <f>SUM(L101:L112)</f>
        <v>1099</v>
      </c>
      <c r="M113" s="20">
        <f t="shared" si="27"/>
        <v>93.600000000000009</v>
      </c>
      <c r="N113" s="20">
        <f t="shared" si="27"/>
        <v>91.100000000000009</v>
      </c>
      <c r="O113" s="20">
        <f t="shared" si="27"/>
        <v>18.775000000000002</v>
      </c>
      <c r="P113" s="20">
        <f t="shared" si="27"/>
        <v>14.789000000000001</v>
      </c>
      <c r="Q113" s="11">
        <f>SUM(Q101:Q112)</f>
        <v>36641</v>
      </c>
      <c r="R113" s="20">
        <f>SUM(R101:R112)</f>
        <v>7.0130146603854024</v>
      </c>
      <c r="AB113"/>
      <c r="AI113" s="72"/>
    </row>
    <row r="114" spans="1:35" ht="14.25" thickTop="1" thickBot="1" x14ac:dyDescent="0.25">
      <c r="A114" s="19" t="s">
        <v>55</v>
      </c>
      <c r="B114" s="12">
        <f t="shared" ref="B114:J114" si="28">AVERAGE(B101:B112)</f>
        <v>5657</v>
      </c>
      <c r="C114" s="12">
        <f t="shared" si="28"/>
        <v>185.41666666666666</v>
      </c>
      <c r="D114" s="12">
        <f t="shared" si="28"/>
        <v>337.33333333333331</v>
      </c>
      <c r="E114" s="12">
        <f>AVERAGE(E101:E112)</f>
        <v>25.166666666666668</v>
      </c>
      <c r="F114" s="12">
        <f>AVERAGE(F101:F112)</f>
        <v>91.916666666666671</v>
      </c>
      <c r="G114" s="12">
        <f>AVERAGE(G101:G112)</f>
        <v>299.16666666666669</v>
      </c>
      <c r="H114" s="12">
        <f>AVERAGE(H101:H112)</f>
        <v>16.416666666666668</v>
      </c>
      <c r="I114" s="12">
        <f>AVERAGE(I101:I112)</f>
        <v>94.666666666666671</v>
      </c>
      <c r="J114" s="12">
        <f t="shared" si="28"/>
        <v>825.66666666666663</v>
      </c>
      <c r="K114" s="12">
        <f>AVERAGE(K101:K112)</f>
        <v>69.083333333333329</v>
      </c>
      <c r="L114" s="12">
        <f>AVERAGE(L101:L112)</f>
        <v>91.583333333333329</v>
      </c>
      <c r="M114" s="15">
        <f t="shared" ref="M114:R114" si="29">AVERAGE(M101:M112)</f>
        <v>7.8000000000000007</v>
      </c>
      <c r="N114" s="15">
        <f t="shared" si="29"/>
        <v>7.5916666666666677</v>
      </c>
      <c r="O114" s="15">
        <f t="shared" si="29"/>
        <v>1.8775000000000002</v>
      </c>
      <c r="P114" s="15">
        <f t="shared" si="29"/>
        <v>1.4789000000000001</v>
      </c>
      <c r="Q114" s="12">
        <f t="shared" si="29"/>
        <v>3053.4166666666665</v>
      </c>
      <c r="R114" s="15">
        <f t="shared" si="29"/>
        <v>0.58441788836545017</v>
      </c>
      <c r="AB114"/>
      <c r="AI114" s="73">
        <f>AVERAGE(AI101:AI112)</f>
        <v>726.34</v>
      </c>
    </row>
    <row r="115" spans="1:35" ht="13.5" thickTop="1" x14ac:dyDescent="0.2"/>
    <row r="116" spans="1:35" ht="13.5" thickBot="1" x14ac:dyDescent="0.25"/>
    <row r="117" spans="1:35" ht="13.5" thickTop="1" x14ac:dyDescent="0.2">
      <c r="A117" s="35" t="s">
        <v>5</v>
      </c>
      <c r="B117" s="16" t="s">
        <v>6</v>
      </c>
      <c r="C117" s="16" t="s">
        <v>6</v>
      </c>
      <c r="D117" s="16" t="s">
        <v>7</v>
      </c>
      <c r="E117" s="16" t="s">
        <v>8</v>
      </c>
      <c r="F117" s="22" t="s">
        <v>2</v>
      </c>
      <c r="G117" s="16" t="s">
        <v>9</v>
      </c>
      <c r="H117" s="16" t="s">
        <v>10</v>
      </c>
      <c r="I117" s="22" t="s">
        <v>3</v>
      </c>
      <c r="J117" s="16" t="s">
        <v>11</v>
      </c>
      <c r="K117" s="16" t="s">
        <v>12</v>
      </c>
      <c r="L117" s="22" t="s">
        <v>13</v>
      </c>
      <c r="M117" s="16" t="s">
        <v>14</v>
      </c>
      <c r="N117" s="16" t="s">
        <v>15</v>
      </c>
      <c r="O117" s="16" t="s">
        <v>16</v>
      </c>
      <c r="P117" s="16" t="s">
        <v>17</v>
      </c>
      <c r="Q117" s="16" t="s">
        <v>56</v>
      </c>
      <c r="R117" s="16" t="s">
        <v>56</v>
      </c>
      <c r="S117" s="4"/>
      <c r="T117" s="4"/>
      <c r="U117" s="4"/>
      <c r="V117" s="4"/>
      <c r="W117" s="4"/>
      <c r="X117" s="4"/>
      <c r="Y117" s="4"/>
      <c r="Z117" s="4"/>
      <c r="AB117" s="36" t="s">
        <v>18</v>
      </c>
      <c r="AC117" s="36" t="s">
        <v>19</v>
      </c>
      <c r="AD117" s="51" t="s">
        <v>57</v>
      </c>
      <c r="AE117" s="52" t="s">
        <v>58</v>
      </c>
      <c r="AF117" s="53" t="s">
        <v>59</v>
      </c>
      <c r="AG117" s="54" t="s">
        <v>57</v>
      </c>
      <c r="AH117" s="53" t="s">
        <v>57</v>
      </c>
      <c r="AI117" s="51" t="s">
        <v>123</v>
      </c>
    </row>
    <row r="118" spans="1:35" ht="13.5" thickBot="1" x14ac:dyDescent="0.25">
      <c r="A118" s="29" t="s">
        <v>60</v>
      </c>
      <c r="B118" s="17" t="s">
        <v>21</v>
      </c>
      <c r="C118" s="18" t="s">
        <v>22</v>
      </c>
      <c r="D118" s="17" t="s">
        <v>23</v>
      </c>
      <c r="E118" s="17" t="s">
        <v>23</v>
      </c>
      <c r="F118" s="23" t="s">
        <v>24</v>
      </c>
      <c r="G118" s="17" t="s">
        <v>23</v>
      </c>
      <c r="H118" s="17" t="s">
        <v>23</v>
      </c>
      <c r="I118" s="23" t="s">
        <v>24</v>
      </c>
      <c r="J118" s="17" t="s">
        <v>23</v>
      </c>
      <c r="K118" s="17" t="s">
        <v>23</v>
      </c>
      <c r="L118" s="23" t="s">
        <v>24</v>
      </c>
      <c r="M118" s="17"/>
      <c r="N118" s="17"/>
      <c r="O118" s="17"/>
      <c r="P118" s="17"/>
      <c r="Q118" s="17" t="s">
        <v>61</v>
      </c>
      <c r="R118" s="17" t="s">
        <v>24</v>
      </c>
      <c r="S118" s="4"/>
      <c r="T118" s="4"/>
      <c r="U118" s="4"/>
      <c r="V118" s="4"/>
      <c r="W118" s="4"/>
      <c r="X118" s="4"/>
      <c r="Y118" s="4"/>
      <c r="Z118" s="4"/>
      <c r="AB118" s="18" t="s">
        <v>25</v>
      </c>
      <c r="AC118" s="18" t="s">
        <v>26</v>
      </c>
      <c r="AD118" s="55" t="s">
        <v>6</v>
      </c>
      <c r="AE118" s="56" t="s">
        <v>62</v>
      </c>
      <c r="AF118" s="57" t="s">
        <v>63</v>
      </c>
      <c r="AG118" s="58" t="s">
        <v>64</v>
      </c>
      <c r="AH118" s="57" t="s">
        <v>65</v>
      </c>
      <c r="AI118" s="55" t="s">
        <v>124</v>
      </c>
    </row>
    <row r="119" spans="1:35" ht="13.5" thickTop="1" x14ac:dyDescent="0.2">
      <c r="A119" s="7" t="s">
        <v>27</v>
      </c>
      <c r="B119" s="8">
        <v>7069</v>
      </c>
      <c r="C119" s="8">
        <v>228</v>
      </c>
      <c r="D119" s="8">
        <v>208</v>
      </c>
      <c r="E119" s="8">
        <v>35</v>
      </c>
      <c r="F119" s="8">
        <v>83</v>
      </c>
      <c r="G119" s="8">
        <v>356</v>
      </c>
      <c r="H119" s="8">
        <v>30</v>
      </c>
      <c r="I119" s="8">
        <v>92</v>
      </c>
      <c r="J119" s="8">
        <v>702</v>
      </c>
      <c r="K119" s="8">
        <v>111</v>
      </c>
      <c r="L119" s="8">
        <v>84</v>
      </c>
      <c r="M119" s="21">
        <v>7.8</v>
      </c>
      <c r="N119" s="21">
        <v>7.3</v>
      </c>
      <c r="O119" s="21">
        <v>1.778</v>
      </c>
      <c r="P119" s="21">
        <v>1.5409999999999999</v>
      </c>
      <c r="Q119" s="8">
        <v>121</v>
      </c>
      <c r="R119" s="21">
        <v>0.93</v>
      </c>
      <c r="S119" s="24"/>
      <c r="T119" s="24"/>
      <c r="U119" s="24"/>
      <c r="V119" s="24"/>
      <c r="W119" s="24"/>
      <c r="X119" s="24"/>
      <c r="Y119" s="24"/>
      <c r="Z119" s="24"/>
      <c r="AB119" s="8">
        <v>3539</v>
      </c>
      <c r="AC119" s="9">
        <f t="shared" ref="AC119:AC130" si="30">AB119/B119</f>
        <v>0.50063658226057439</v>
      </c>
      <c r="AD119" s="59">
        <f>C119/$C$2</f>
        <v>1.52</v>
      </c>
      <c r="AE119" s="60">
        <f>(C119*D119)/1000</f>
        <v>47.423999999999999</v>
      </c>
      <c r="AF119" s="61">
        <f>(AE119)/$E$3</f>
        <v>0.79039999999999999</v>
      </c>
      <c r="AG119" s="62">
        <f>(C119*G119)/1000</f>
        <v>81.168000000000006</v>
      </c>
      <c r="AH119" s="61">
        <f>(AG119)/$G$3</f>
        <v>1.3528</v>
      </c>
      <c r="AI119" s="71">
        <f>(0.8*C119*G119)/60</f>
        <v>1082.24</v>
      </c>
    </row>
    <row r="120" spans="1:35" x14ac:dyDescent="0.2">
      <c r="A120" s="7" t="s">
        <v>28</v>
      </c>
      <c r="B120" s="8">
        <v>5694</v>
      </c>
      <c r="C120" s="8">
        <v>203</v>
      </c>
      <c r="D120" s="8">
        <v>281</v>
      </c>
      <c r="E120" s="8">
        <v>31</v>
      </c>
      <c r="F120" s="8">
        <v>89</v>
      </c>
      <c r="G120" s="8">
        <v>281</v>
      </c>
      <c r="H120" s="8">
        <v>15</v>
      </c>
      <c r="I120" s="8">
        <v>95</v>
      </c>
      <c r="J120" s="8">
        <v>693</v>
      </c>
      <c r="K120" s="8">
        <v>77</v>
      </c>
      <c r="L120" s="8">
        <v>89</v>
      </c>
      <c r="M120" s="21">
        <v>7.8</v>
      </c>
      <c r="N120" s="21">
        <v>7.6</v>
      </c>
      <c r="O120" s="21">
        <v>1.5840000000000001</v>
      </c>
      <c r="P120" s="21">
        <v>1.516</v>
      </c>
      <c r="Q120" s="8">
        <v>99</v>
      </c>
      <c r="R120" s="21">
        <v>0.85</v>
      </c>
      <c r="S120" s="24"/>
      <c r="T120" s="24"/>
      <c r="U120" s="24"/>
      <c r="V120" s="24"/>
      <c r="W120" s="24"/>
      <c r="X120" s="24"/>
      <c r="Y120" s="24"/>
      <c r="Z120" s="24"/>
      <c r="AB120" s="8">
        <v>2983</v>
      </c>
      <c r="AC120" s="9">
        <f t="shared" si="30"/>
        <v>0.52388479100807872</v>
      </c>
      <c r="AD120" s="59">
        <f t="shared" ref="AD120:AD130" si="31">C120/$C$2</f>
        <v>1.3533333333333333</v>
      </c>
      <c r="AE120" s="60">
        <f t="shared" ref="AE120:AE130" si="32">(C120*D120)/1000</f>
        <v>57.042999999999999</v>
      </c>
      <c r="AF120" s="61">
        <f t="shared" ref="AF120:AF132" si="33">(AE120)/$E$3</f>
        <v>0.95071666666666665</v>
      </c>
      <c r="AG120" s="62">
        <f t="shared" ref="AG120:AG130" si="34">(C120*G120)/1000</f>
        <v>57.042999999999999</v>
      </c>
      <c r="AH120" s="61">
        <f t="shared" ref="AH120:AH132" si="35">(AG120)/$G$3</f>
        <v>0.95071666666666665</v>
      </c>
      <c r="AI120" s="71">
        <f t="shared" ref="AI120:AI130" si="36">(0.8*C120*G120)/60</f>
        <v>760.57333333333338</v>
      </c>
    </row>
    <row r="121" spans="1:35" x14ac:dyDescent="0.2">
      <c r="A121" s="7" t="s">
        <v>29</v>
      </c>
      <c r="B121" s="8">
        <v>5897</v>
      </c>
      <c r="C121" s="8">
        <v>190</v>
      </c>
      <c r="D121" s="8">
        <v>283</v>
      </c>
      <c r="E121" s="8">
        <v>36</v>
      </c>
      <c r="F121" s="8">
        <v>87</v>
      </c>
      <c r="G121" s="8">
        <v>384</v>
      </c>
      <c r="H121" s="8">
        <v>20</v>
      </c>
      <c r="I121" s="8">
        <v>95</v>
      </c>
      <c r="J121" s="8">
        <v>849</v>
      </c>
      <c r="K121" s="8">
        <v>103</v>
      </c>
      <c r="L121" s="8">
        <v>88</v>
      </c>
      <c r="M121" s="21">
        <v>7.8</v>
      </c>
      <c r="N121" s="21">
        <v>7.8</v>
      </c>
      <c r="O121" s="21">
        <v>1.843</v>
      </c>
      <c r="P121" s="21">
        <v>1.74</v>
      </c>
      <c r="Q121" s="8">
        <v>99</v>
      </c>
      <c r="R121" s="21">
        <v>1.28</v>
      </c>
      <c r="S121" s="24"/>
      <c r="T121" s="24"/>
      <c r="U121" s="24"/>
      <c r="V121" s="24"/>
      <c r="W121" s="24"/>
      <c r="X121" s="24"/>
      <c r="Y121" s="24"/>
      <c r="Z121" s="24"/>
      <c r="AB121" s="8">
        <v>3287</v>
      </c>
      <c r="AC121" s="9">
        <f t="shared" si="30"/>
        <v>0.55740206884856702</v>
      </c>
      <c r="AD121" s="59">
        <f t="shared" si="31"/>
        <v>1.2666666666666666</v>
      </c>
      <c r="AE121" s="60">
        <f t="shared" si="32"/>
        <v>53.77</v>
      </c>
      <c r="AF121" s="61">
        <f t="shared" si="33"/>
        <v>0.89616666666666667</v>
      </c>
      <c r="AG121" s="62">
        <f t="shared" si="34"/>
        <v>72.959999999999994</v>
      </c>
      <c r="AH121" s="61">
        <f t="shared" si="35"/>
        <v>1.216</v>
      </c>
      <c r="AI121" s="71">
        <f t="shared" si="36"/>
        <v>972.8</v>
      </c>
    </row>
    <row r="122" spans="1:35" x14ac:dyDescent="0.2">
      <c r="A122" s="7" t="s">
        <v>30</v>
      </c>
      <c r="B122" s="8">
        <v>7152</v>
      </c>
      <c r="C122" s="8">
        <v>238</v>
      </c>
      <c r="D122" s="8">
        <v>171</v>
      </c>
      <c r="E122" s="8">
        <v>37</v>
      </c>
      <c r="F122" s="8">
        <v>78</v>
      </c>
      <c r="G122" s="8">
        <v>267</v>
      </c>
      <c r="H122" s="8">
        <v>23</v>
      </c>
      <c r="I122" s="8">
        <v>91</v>
      </c>
      <c r="J122" s="8">
        <v>595</v>
      </c>
      <c r="K122" s="8">
        <v>76</v>
      </c>
      <c r="L122" s="8">
        <v>87</v>
      </c>
      <c r="M122" s="21">
        <v>7.9</v>
      </c>
      <c r="N122" s="21">
        <v>7.7</v>
      </c>
      <c r="O122" s="21">
        <v>1.544</v>
      </c>
      <c r="P122" s="21">
        <v>1.2290000000000001</v>
      </c>
      <c r="Q122" s="8">
        <v>99</v>
      </c>
      <c r="R122" s="21">
        <v>1.66</v>
      </c>
      <c r="S122" s="24"/>
      <c r="T122" s="24"/>
      <c r="U122" s="24"/>
      <c r="V122" s="24"/>
      <c r="W122" s="24"/>
      <c r="X122" s="24"/>
      <c r="Y122" s="24"/>
      <c r="Z122" s="24"/>
      <c r="AB122" s="8">
        <v>3628</v>
      </c>
      <c r="AC122" s="9">
        <f t="shared" si="30"/>
        <v>0.50727069351230425</v>
      </c>
      <c r="AD122" s="59">
        <f t="shared" si="31"/>
        <v>1.5866666666666667</v>
      </c>
      <c r="AE122" s="60">
        <f t="shared" si="32"/>
        <v>40.698</v>
      </c>
      <c r="AF122" s="61">
        <f t="shared" si="33"/>
        <v>0.67830000000000001</v>
      </c>
      <c r="AG122" s="62">
        <f t="shared" si="34"/>
        <v>63.545999999999999</v>
      </c>
      <c r="AH122" s="61">
        <f t="shared" si="35"/>
        <v>1.0590999999999999</v>
      </c>
      <c r="AI122" s="71">
        <f t="shared" si="36"/>
        <v>847.28000000000009</v>
      </c>
    </row>
    <row r="123" spans="1:35" x14ac:dyDescent="0.2">
      <c r="A123" s="7" t="s">
        <v>31</v>
      </c>
      <c r="B123" s="8">
        <v>5451</v>
      </c>
      <c r="C123" s="8">
        <v>176</v>
      </c>
      <c r="D123" s="8">
        <v>249</v>
      </c>
      <c r="E123" s="8">
        <v>25</v>
      </c>
      <c r="F123" s="8">
        <v>90</v>
      </c>
      <c r="G123" s="8">
        <v>338</v>
      </c>
      <c r="H123" s="8">
        <v>15</v>
      </c>
      <c r="I123" s="8">
        <v>95</v>
      </c>
      <c r="J123" s="8">
        <v>758</v>
      </c>
      <c r="K123" s="8">
        <v>60</v>
      </c>
      <c r="L123" s="8">
        <v>92</v>
      </c>
      <c r="M123" s="21">
        <v>8</v>
      </c>
      <c r="N123" s="21">
        <v>7.6</v>
      </c>
      <c r="O123" s="21">
        <v>1.82</v>
      </c>
      <c r="P123" s="21">
        <v>1.613</v>
      </c>
      <c r="Q123" s="8">
        <v>88</v>
      </c>
      <c r="R123" s="21">
        <v>1.0900000000000001</v>
      </c>
      <c r="S123" s="24"/>
      <c r="T123" s="24"/>
      <c r="U123" s="24"/>
      <c r="V123" s="24"/>
      <c r="W123" s="24"/>
      <c r="X123" s="24"/>
      <c r="Y123" s="24"/>
      <c r="Z123" s="24"/>
      <c r="AB123" s="8">
        <v>3292</v>
      </c>
      <c r="AC123" s="9">
        <f t="shared" si="30"/>
        <v>0.6039258851586865</v>
      </c>
      <c r="AD123" s="59">
        <f t="shared" si="31"/>
        <v>1.1733333333333333</v>
      </c>
      <c r="AE123" s="60">
        <f t="shared" si="32"/>
        <v>43.823999999999998</v>
      </c>
      <c r="AF123" s="61">
        <f t="shared" si="33"/>
        <v>0.73039999999999994</v>
      </c>
      <c r="AG123" s="62">
        <f t="shared" si="34"/>
        <v>59.488</v>
      </c>
      <c r="AH123" s="61">
        <f t="shared" si="35"/>
        <v>0.99146666666666661</v>
      </c>
      <c r="AI123" s="71">
        <f t="shared" si="36"/>
        <v>793.1733333333334</v>
      </c>
    </row>
    <row r="124" spans="1:35" x14ac:dyDescent="0.2">
      <c r="A124" s="7" t="s">
        <v>32</v>
      </c>
      <c r="B124" s="8">
        <v>4795</v>
      </c>
      <c r="C124" s="8">
        <v>160</v>
      </c>
      <c r="D124" s="8">
        <v>199</v>
      </c>
      <c r="E124" s="8">
        <v>35</v>
      </c>
      <c r="F124" s="8">
        <v>83</v>
      </c>
      <c r="G124" s="8">
        <v>249</v>
      </c>
      <c r="H124" s="8">
        <v>20</v>
      </c>
      <c r="I124" s="8">
        <v>92</v>
      </c>
      <c r="J124" s="8">
        <v>560</v>
      </c>
      <c r="K124" s="8">
        <v>77</v>
      </c>
      <c r="L124" s="8">
        <v>86</v>
      </c>
      <c r="M124" s="21">
        <v>7.9</v>
      </c>
      <c r="N124" s="21">
        <v>7.9</v>
      </c>
      <c r="O124" s="21">
        <v>1.7470000000000001</v>
      </c>
      <c r="P124" s="21">
        <v>1.75</v>
      </c>
      <c r="Q124" s="8">
        <v>99</v>
      </c>
      <c r="R124" s="21">
        <v>1.31</v>
      </c>
      <c r="S124" s="24"/>
      <c r="T124" s="24"/>
      <c r="U124" s="24"/>
      <c r="V124" s="24"/>
      <c r="W124" s="24"/>
      <c r="X124" s="24"/>
      <c r="Y124" s="24"/>
      <c r="Z124" s="24"/>
      <c r="AB124" s="8">
        <v>3128</v>
      </c>
      <c r="AC124" s="9">
        <f t="shared" si="30"/>
        <v>0.65234619395203342</v>
      </c>
      <c r="AD124" s="59">
        <f t="shared" si="31"/>
        <v>1.0666666666666667</v>
      </c>
      <c r="AE124" s="60">
        <f t="shared" si="32"/>
        <v>31.84</v>
      </c>
      <c r="AF124" s="61">
        <f t="shared" si="33"/>
        <v>0.53066666666666662</v>
      </c>
      <c r="AG124" s="62">
        <f t="shared" si="34"/>
        <v>39.840000000000003</v>
      </c>
      <c r="AH124" s="61">
        <f t="shared" si="35"/>
        <v>0.66400000000000003</v>
      </c>
      <c r="AI124" s="71">
        <f t="shared" si="36"/>
        <v>531.20000000000005</v>
      </c>
    </row>
    <row r="125" spans="1:35" x14ac:dyDescent="0.2">
      <c r="A125" s="7" t="s">
        <v>33</v>
      </c>
      <c r="B125" s="8">
        <v>6069</v>
      </c>
      <c r="C125" s="8">
        <v>196</v>
      </c>
      <c r="D125" s="8">
        <v>236</v>
      </c>
      <c r="E125" s="8">
        <v>32</v>
      </c>
      <c r="F125" s="8">
        <v>87</v>
      </c>
      <c r="G125" s="8">
        <v>177</v>
      </c>
      <c r="H125" s="8">
        <v>24</v>
      </c>
      <c r="I125" s="8">
        <v>86</v>
      </c>
      <c r="J125" s="8">
        <v>492</v>
      </c>
      <c r="K125" s="8">
        <v>65</v>
      </c>
      <c r="L125" s="8">
        <v>87</v>
      </c>
      <c r="M125" s="21">
        <v>7.6</v>
      </c>
      <c r="N125" s="21">
        <v>7.7</v>
      </c>
      <c r="O125" s="21">
        <v>1.881</v>
      </c>
      <c r="P125" s="21">
        <v>1.8049999999999999</v>
      </c>
      <c r="Q125" s="8">
        <v>99</v>
      </c>
      <c r="R125" s="21">
        <v>1.85</v>
      </c>
      <c r="S125" s="24"/>
      <c r="T125" s="24"/>
      <c r="U125" s="24"/>
      <c r="V125" s="24"/>
      <c r="W125" s="24"/>
      <c r="X125" s="24"/>
      <c r="Y125" s="24"/>
      <c r="Z125" s="24"/>
      <c r="AB125" s="8">
        <v>3263</v>
      </c>
      <c r="AC125" s="9">
        <f t="shared" si="30"/>
        <v>0.53765035425935082</v>
      </c>
      <c r="AD125" s="59">
        <f t="shared" si="31"/>
        <v>1.3066666666666666</v>
      </c>
      <c r="AE125" s="60">
        <f t="shared" si="32"/>
        <v>46.256</v>
      </c>
      <c r="AF125" s="61">
        <f t="shared" si="33"/>
        <v>0.77093333333333336</v>
      </c>
      <c r="AG125" s="62">
        <f t="shared" si="34"/>
        <v>34.692</v>
      </c>
      <c r="AH125" s="61">
        <f t="shared" si="35"/>
        <v>0.57820000000000005</v>
      </c>
      <c r="AI125" s="71">
        <f t="shared" si="36"/>
        <v>462.56000000000006</v>
      </c>
    </row>
    <row r="126" spans="1:35" x14ac:dyDescent="0.2">
      <c r="A126" s="7" t="s">
        <v>34</v>
      </c>
      <c r="B126" s="8">
        <v>5799</v>
      </c>
      <c r="C126" s="8">
        <v>187</v>
      </c>
      <c r="D126" s="8">
        <v>306</v>
      </c>
      <c r="E126" s="8">
        <v>28</v>
      </c>
      <c r="F126" s="8">
        <v>91</v>
      </c>
      <c r="G126" s="8">
        <v>307</v>
      </c>
      <c r="H126" s="8">
        <v>14</v>
      </c>
      <c r="I126" s="8">
        <v>96</v>
      </c>
      <c r="J126" s="8">
        <v>788</v>
      </c>
      <c r="K126" s="8">
        <v>55</v>
      </c>
      <c r="L126" s="8">
        <v>93</v>
      </c>
      <c r="M126" s="21">
        <v>8</v>
      </c>
      <c r="N126" s="21">
        <v>8.1</v>
      </c>
      <c r="O126" s="21">
        <v>1.7290000000000001</v>
      </c>
      <c r="P126" s="21">
        <v>1.2549999999999999</v>
      </c>
      <c r="Q126" s="8">
        <v>88</v>
      </c>
      <c r="R126" s="21">
        <v>2.09</v>
      </c>
      <c r="S126" s="24"/>
      <c r="T126" s="24"/>
      <c r="U126" s="24"/>
      <c r="V126" s="24"/>
      <c r="W126" s="24"/>
      <c r="X126" s="24"/>
      <c r="Y126" s="24"/>
      <c r="Z126" s="24"/>
      <c r="AB126" s="8">
        <v>3327</v>
      </c>
      <c r="AC126" s="9">
        <f t="shared" si="30"/>
        <v>0.57371960682876355</v>
      </c>
      <c r="AD126" s="59">
        <f t="shared" si="31"/>
        <v>1.2466666666666666</v>
      </c>
      <c r="AE126" s="60">
        <f t="shared" si="32"/>
        <v>57.222000000000001</v>
      </c>
      <c r="AF126" s="61">
        <f t="shared" si="33"/>
        <v>0.95369999999999999</v>
      </c>
      <c r="AG126" s="62">
        <f t="shared" si="34"/>
        <v>57.408999999999999</v>
      </c>
      <c r="AH126" s="61">
        <f t="shared" si="35"/>
        <v>0.95681666666666665</v>
      </c>
      <c r="AI126" s="71">
        <f t="shared" si="36"/>
        <v>765.45333333333326</v>
      </c>
    </row>
    <row r="127" spans="1:35" x14ac:dyDescent="0.2">
      <c r="A127" s="7" t="s">
        <v>35</v>
      </c>
      <c r="B127" s="8">
        <v>6350</v>
      </c>
      <c r="C127" s="8">
        <v>212</v>
      </c>
      <c r="D127" s="8">
        <v>165</v>
      </c>
      <c r="E127" s="8">
        <v>24</v>
      </c>
      <c r="F127" s="8">
        <v>86</v>
      </c>
      <c r="G127" s="8">
        <v>194</v>
      </c>
      <c r="H127" s="8">
        <v>13</v>
      </c>
      <c r="I127" s="8">
        <v>93</v>
      </c>
      <c r="J127" s="8">
        <v>476</v>
      </c>
      <c r="K127" s="8">
        <v>42</v>
      </c>
      <c r="L127" s="8">
        <v>91</v>
      </c>
      <c r="M127" s="21">
        <v>8</v>
      </c>
      <c r="N127" s="21">
        <v>8.1</v>
      </c>
      <c r="O127" s="21">
        <v>1.698</v>
      </c>
      <c r="P127" s="21">
        <v>1.282</v>
      </c>
      <c r="Q127" s="8">
        <v>99</v>
      </c>
      <c r="R127" s="21">
        <v>1.27</v>
      </c>
      <c r="S127" s="24"/>
      <c r="T127" s="24"/>
      <c r="U127" s="24"/>
      <c r="V127" s="24"/>
      <c r="W127" s="24"/>
      <c r="X127" s="24"/>
      <c r="Y127" s="24"/>
      <c r="Z127" s="24"/>
      <c r="AB127" s="8">
        <v>3672</v>
      </c>
      <c r="AC127" s="9">
        <f t="shared" si="30"/>
        <v>0.57826771653543307</v>
      </c>
      <c r="AD127" s="59">
        <f t="shared" si="31"/>
        <v>1.4133333333333333</v>
      </c>
      <c r="AE127" s="60">
        <f t="shared" si="32"/>
        <v>34.979999999999997</v>
      </c>
      <c r="AF127" s="61">
        <f t="shared" si="33"/>
        <v>0.58299999999999996</v>
      </c>
      <c r="AG127" s="62">
        <f t="shared" si="34"/>
        <v>41.128</v>
      </c>
      <c r="AH127" s="61">
        <f t="shared" si="35"/>
        <v>0.68546666666666667</v>
      </c>
      <c r="AI127" s="71">
        <f t="shared" si="36"/>
        <v>548.37333333333333</v>
      </c>
    </row>
    <row r="128" spans="1:35" x14ac:dyDescent="0.2">
      <c r="A128" s="7" t="s">
        <v>36</v>
      </c>
      <c r="B128" s="8">
        <v>7256</v>
      </c>
      <c r="C128" s="8">
        <v>234</v>
      </c>
      <c r="D128" s="8">
        <v>216</v>
      </c>
      <c r="E128" s="8">
        <v>13</v>
      </c>
      <c r="F128" s="8">
        <v>94</v>
      </c>
      <c r="G128" s="8">
        <v>239</v>
      </c>
      <c r="H128" s="8">
        <v>7</v>
      </c>
      <c r="I128" s="8">
        <v>97</v>
      </c>
      <c r="J128" s="8">
        <v>486</v>
      </c>
      <c r="K128" s="8">
        <v>27</v>
      </c>
      <c r="L128" s="8">
        <v>94</v>
      </c>
      <c r="M128" s="21">
        <v>8.1</v>
      </c>
      <c r="N128" s="21">
        <v>8.1</v>
      </c>
      <c r="O128" s="21">
        <v>1.752</v>
      </c>
      <c r="P128" s="21">
        <v>1.278</v>
      </c>
      <c r="Q128" s="8">
        <v>88</v>
      </c>
      <c r="R128" s="21">
        <v>1.52</v>
      </c>
      <c r="S128" s="24"/>
      <c r="T128" s="24"/>
      <c r="U128" s="24"/>
      <c r="V128" s="24"/>
      <c r="W128" s="24"/>
      <c r="X128" s="24"/>
      <c r="Y128" s="24"/>
      <c r="Z128" s="24"/>
      <c r="AB128" s="8">
        <v>3871</v>
      </c>
      <c r="AC128" s="9">
        <f t="shared" si="30"/>
        <v>0.53348952590959209</v>
      </c>
      <c r="AD128" s="59">
        <f t="shared" si="31"/>
        <v>1.56</v>
      </c>
      <c r="AE128" s="60">
        <f t="shared" si="32"/>
        <v>50.543999999999997</v>
      </c>
      <c r="AF128" s="61">
        <f t="shared" si="33"/>
        <v>0.84239999999999993</v>
      </c>
      <c r="AG128" s="62">
        <f t="shared" si="34"/>
        <v>55.926000000000002</v>
      </c>
      <c r="AH128" s="61">
        <f t="shared" si="35"/>
        <v>0.93210000000000004</v>
      </c>
      <c r="AI128" s="71">
        <f t="shared" si="36"/>
        <v>745.68000000000006</v>
      </c>
    </row>
    <row r="129" spans="1:35" x14ac:dyDescent="0.2">
      <c r="A129" s="7" t="s">
        <v>37</v>
      </c>
      <c r="B129" s="8">
        <v>6209</v>
      </c>
      <c r="C129" s="8">
        <v>207</v>
      </c>
      <c r="D129" s="8">
        <v>272</v>
      </c>
      <c r="E129" s="8">
        <v>18</v>
      </c>
      <c r="F129" s="8">
        <v>93</v>
      </c>
      <c r="G129" s="8">
        <v>322</v>
      </c>
      <c r="H129" s="8">
        <v>7</v>
      </c>
      <c r="I129" s="8">
        <v>98</v>
      </c>
      <c r="J129" s="8">
        <v>787</v>
      </c>
      <c r="K129" s="8">
        <v>45</v>
      </c>
      <c r="L129" s="8">
        <v>94</v>
      </c>
      <c r="M129" s="21">
        <v>7.6</v>
      </c>
      <c r="N129" s="21">
        <v>7.5</v>
      </c>
      <c r="O129" s="21">
        <v>1.617</v>
      </c>
      <c r="P129" s="21">
        <v>1.3540000000000001</v>
      </c>
      <c r="Q129" s="8">
        <v>88</v>
      </c>
      <c r="R129" s="21">
        <v>1.57</v>
      </c>
      <c r="S129" s="24"/>
      <c r="T129" s="24"/>
      <c r="U129" s="24"/>
      <c r="V129" s="24"/>
      <c r="W129" s="24"/>
      <c r="X129" s="24"/>
      <c r="Y129" s="24"/>
      <c r="Z129" s="24"/>
      <c r="AB129" s="8">
        <v>3435</v>
      </c>
      <c r="AC129" s="9">
        <f t="shared" si="30"/>
        <v>0.55322918344338867</v>
      </c>
      <c r="AD129" s="59">
        <f t="shared" si="31"/>
        <v>1.38</v>
      </c>
      <c r="AE129" s="60">
        <f t="shared" si="32"/>
        <v>56.304000000000002</v>
      </c>
      <c r="AF129" s="61">
        <f t="shared" si="33"/>
        <v>0.93840000000000001</v>
      </c>
      <c r="AG129" s="62">
        <f t="shared" si="34"/>
        <v>66.653999999999996</v>
      </c>
      <c r="AH129" s="61">
        <f t="shared" si="35"/>
        <v>1.1109</v>
      </c>
      <c r="AI129" s="71">
        <f t="shared" si="36"/>
        <v>888.72</v>
      </c>
    </row>
    <row r="130" spans="1:35" ht="13.5" thickBot="1" x14ac:dyDescent="0.25">
      <c r="A130" s="7" t="s">
        <v>38</v>
      </c>
      <c r="B130" s="8">
        <v>7363</v>
      </c>
      <c r="C130" s="8">
        <v>238</v>
      </c>
      <c r="D130" s="8">
        <v>271</v>
      </c>
      <c r="E130" s="8">
        <v>17</v>
      </c>
      <c r="F130" s="8">
        <v>94</v>
      </c>
      <c r="G130" s="8">
        <v>278</v>
      </c>
      <c r="H130" s="8">
        <v>8</v>
      </c>
      <c r="I130" s="8">
        <v>97</v>
      </c>
      <c r="J130" s="8">
        <v>652</v>
      </c>
      <c r="K130" s="8">
        <v>37</v>
      </c>
      <c r="L130" s="8">
        <v>94</v>
      </c>
      <c r="M130" s="21">
        <v>8</v>
      </c>
      <c r="N130" s="21">
        <v>7.8</v>
      </c>
      <c r="O130" s="21">
        <v>1.6279999999999999</v>
      </c>
      <c r="P130" s="21">
        <v>1.2470000000000001</v>
      </c>
      <c r="Q130" s="8">
        <v>110</v>
      </c>
      <c r="R130" s="21">
        <v>1.34</v>
      </c>
      <c r="S130" s="24"/>
      <c r="T130" s="24"/>
      <c r="U130" s="24"/>
      <c r="V130" s="24"/>
      <c r="W130" s="24"/>
      <c r="X130" s="24"/>
      <c r="Y130" s="24"/>
      <c r="Z130" s="24"/>
      <c r="AB130" s="8">
        <v>3185</v>
      </c>
      <c r="AC130" s="9">
        <f t="shared" si="30"/>
        <v>0.43256824663859839</v>
      </c>
      <c r="AD130" s="59">
        <f t="shared" si="31"/>
        <v>1.5866666666666667</v>
      </c>
      <c r="AE130" s="60">
        <f t="shared" si="32"/>
        <v>64.498000000000005</v>
      </c>
      <c r="AF130" s="61">
        <f t="shared" si="33"/>
        <v>1.0749666666666668</v>
      </c>
      <c r="AG130" s="62">
        <f t="shared" si="34"/>
        <v>66.164000000000001</v>
      </c>
      <c r="AH130" s="61">
        <f t="shared" si="35"/>
        <v>1.1027333333333333</v>
      </c>
      <c r="AI130" s="71">
        <f t="shared" si="36"/>
        <v>882.18666666666672</v>
      </c>
    </row>
    <row r="131" spans="1:35" ht="14.25" thickTop="1" thickBot="1" x14ac:dyDescent="0.25">
      <c r="A131" s="10" t="s">
        <v>66</v>
      </c>
      <c r="B131" s="11">
        <f t="shared" ref="B131:R131" si="37">SUM(B119:B130)</f>
        <v>75104</v>
      </c>
      <c r="C131" s="11">
        <f t="shared" si="37"/>
        <v>2469</v>
      </c>
      <c r="D131" s="11">
        <f t="shared" si="37"/>
        <v>2857</v>
      </c>
      <c r="E131" s="11">
        <f>SUM(E119:E130)</f>
        <v>331</v>
      </c>
      <c r="F131" s="11">
        <f>SUM(F119:F130)</f>
        <v>1055</v>
      </c>
      <c r="G131" s="11">
        <f>SUM(G119:G130)</f>
        <v>3392</v>
      </c>
      <c r="H131" s="11">
        <f>SUM(H119:H130)</f>
        <v>196</v>
      </c>
      <c r="I131" s="11">
        <f>SUM(I119:I130)</f>
        <v>1127</v>
      </c>
      <c r="J131" s="11">
        <f t="shared" si="37"/>
        <v>7838</v>
      </c>
      <c r="K131" s="11">
        <f>SUM(K119:K130)</f>
        <v>775</v>
      </c>
      <c r="L131" s="11">
        <f>SUM(L119:L130)</f>
        <v>1079</v>
      </c>
      <c r="M131" s="20">
        <f t="shared" si="37"/>
        <v>94.499999999999986</v>
      </c>
      <c r="N131" s="20">
        <f t="shared" si="37"/>
        <v>93.199999999999989</v>
      </c>
      <c r="O131" s="20">
        <f t="shared" si="37"/>
        <v>20.621000000000002</v>
      </c>
      <c r="P131" s="20">
        <f t="shared" si="37"/>
        <v>17.61</v>
      </c>
      <c r="Q131" s="20">
        <f t="shared" si="37"/>
        <v>1177</v>
      </c>
      <c r="R131" s="20">
        <f t="shared" si="37"/>
        <v>16.759999999999998</v>
      </c>
      <c r="S131" s="24"/>
      <c r="T131" s="24"/>
      <c r="U131" s="24"/>
      <c r="V131" s="24"/>
      <c r="W131" s="24"/>
      <c r="X131" s="24"/>
      <c r="Y131" s="24"/>
      <c r="Z131" s="24"/>
      <c r="AB131" s="11">
        <f>SUM(AB119:AB130)</f>
        <v>40610</v>
      </c>
      <c r="AC131" s="20">
        <f>SUM(AC119:AC130)</f>
        <v>6.5543908483553706</v>
      </c>
      <c r="AD131" s="63"/>
      <c r="AE131" s="64"/>
      <c r="AF131" s="65"/>
      <c r="AG131" s="66"/>
      <c r="AH131" s="65"/>
      <c r="AI131" s="72"/>
    </row>
    <row r="132" spans="1:35" ht="14.25" thickTop="1" thickBot="1" x14ac:dyDescent="0.25">
      <c r="A132" s="19" t="s">
        <v>67</v>
      </c>
      <c r="B132" s="12">
        <f t="shared" ref="B132:J132" si="38">AVERAGE(B119:B130)</f>
        <v>6258.666666666667</v>
      </c>
      <c r="C132" s="12">
        <f t="shared" si="38"/>
        <v>205.75</v>
      </c>
      <c r="D132" s="12">
        <f t="shared" si="38"/>
        <v>238.08333333333334</v>
      </c>
      <c r="E132" s="12">
        <f>AVERAGE(E119:E130)</f>
        <v>27.583333333333332</v>
      </c>
      <c r="F132" s="12">
        <f>AVERAGE(F119:F130)</f>
        <v>87.916666666666671</v>
      </c>
      <c r="G132" s="12">
        <f>AVERAGE(G119:G130)</f>
        <v>282.66666666666669</v>
      </c>
      <c r="H132" s="12">
        <f>AVERAGE(H119:H130)</f>
        <v>16.333333333333332</v>
      </c>
      <c r="I132" s="12">
        <f>AVERAGE(I119:I130)</f>
        <v>93.916666666666671</v>
      </c>
      <c r="J132" s="12">
        <f t="shared" si="38"/>
        <v>653.16666666666663</v>
      </c>
      <c r="K132" s="12">
        <f>AVERAGE(K119:K130)</f>
        <v>64.583333333333329</v>
      </c>
      <c r="L132" s="12">
        <f>AVERAGE(L119:L130)</f>
        <v>89.916666666666671</v>
      </c>
      <c r="M132" s="15">
        <f t="shared" ref="M132:R132" si="39">AVERAGE(M119:M130)</f>
        <v>7.8749999999999991</v>
      </c>
      <c r="N132" s="15">
        <f t="shared" si="39"/>
        <v>7.7666666666666657</v>
      </c>
      <c r="O132" s="15">
        <f t="shared" si="39"/>
        <v>1.7184166666666669</v>
      </c>
      <c r="P132" s="15">
        <f t="shared" si="39"/>
        <v>1.4675</v>
      </c>
      <c r="Q132" s="12">
        <f t="shared" si="39"/>
        <v>98.083333333333329</v>
      </c>
      <c r="R132" s="15">
        <f t="shared" si="39"/>
        <v>1.3966666666666665</v>
      </c>
      <c r="S132" s="24"/>
      <c r="T132" s="24"/>
      <c r="U132" s="24"/>
      <c r="V132" s="24"/>
      <c r="W132" s="24"/>
      <c r="X132" s="24"/>
      <c r="Y132" s="24"/>
      <c r="Z132" s="24"/>
      <c r="AB132" s="12">
        <f>AVERAGE(AB119:AB130)</f>
        <v>3384.1666666666665</v>
      </c>
      <c r="AC132" s="15">
        <f>AVERAGE(AC119:AC130)</f>
        <v>0.54619923736294751</v>
      </c>
      <c r="AD132" s="67">
        <f t="shared" ref="AD132" si="40">C132/$C$2</f>
        <v>1.3716666666666666</v>
      </c>
      <c r="AE132" s="68">
        <f t="shared" ref="AE132" si="41">(C132*D132)/1000</f>
        <v>48.985645833333336</v>
      </c>
      <c r="AF132" s="69">
        <f t="shared" si="33"/>
        <v>0.81642743055555556</v>
      </c>
      <c r="AG132" s="70">
        <f t="shared" ref="AG132" si="42">(C132*G132)/1000</f>
        <v>58.158666666666669</v>
      </c>
      <c r="AH132" s="69">
        <f t="shared" si="35"/>
        <v>0.96931111111111112</v>
      </c>
      <c r="AI132" s="73">
        <f>AVERAGE(AI119:AI130)</f>
        <v>773.35333333333335</v>
      </c>
    </row>
    <row r="133" spans="1:35" ht="13.5" thickTop="1" x14ac:dyDescent="0.2"/>
    <row r="134" spans="1:35" ht="13.5" thickBot="1" x14ac:dyDescent="0.25"/>
    <row r="135" spans="1:35" ht="13.5" thickTop="1" x14ac:dyDescent="0.2">
      <c r="A135" s="35" t="s">
        <v>5</v>
      </c>
      <c r="B135" s="16" t="s">
        <v>6</v>
      </c>
      <c r="C135" s="16" t="s">
        <v>6</v>
      </c>
      <c r="D135" s="16" t="s">
        <v>7</v>
      </c>
      <c r="E135" s="16" t="s">
        <v>8</v>
      </c>
      <c r="F135" s="22" t="s">
        <v>2</v>
      </c>
      <c r="G135" s="16" t="s">
        <v>9</v>
      </c>
      <c r="H135" s="16" t="s">
        <v>10</v>
      </c>
      <c r="I135" s="22" t="s">
        <v>3</v>
      </c>
      <c r="J135" s="16" t="s">
        <v>11</v>
      </c>
      <c r="K135" s="16" t="s">
        <v>12</v>
      </c>
      <c r="L135" s="22" t="s">
        <v>13</v>
      </c>
      <c r="M135" s="16" t="s">
        <v>14</v>
      </c>
      <c r="N135" s="16" t="s">
        <v>15</v>
      </c>
      <c r="O135" s="16" t="s">
        <v>16</v>
      </c>
      <c r="P135" s="16" t="s">
        <v>17</v>
      </c>
      <c r="Q135" s="16" t="s">
        <v>56</v>
      </c>
      <c r="R135" s="16" t="s">
        <v>56</v>
      </c>
      <c r="S135" s="4"/>
      <c r="T135" s="4"/>
      <c r="U135" s="4"/>
      <c r="V135" s="4"/>
      <c r="W135" s="4"/>
      <c r="X135" s="4"/>
      <c r="Y135" s="4"/>
      <c r="Z135" s="4"/>
      <c r="AB135" s="36" t="s">
        <v>18</v>
      </c>
      <c r="AC135" s="36" t="s">
        <v>19</v>
      </c>
      <c r="AD135" s="51" t="s">
        <v>57</v>
      </c>
      <c r="AE135" s="52" t="s">
        <v>58</v>
      </c>
      <c r="AF135" s="53" t="s">
        <v>59</v>
      </c>
      <c r="AG135" s="54" t="s">
        <v>57</v>
      </c>
      <c r="AH135" s="53" t="s">
        <v>57</v>
      </c>
      <c r="AI135" s="51" t="s">
        <v>123</v>
      </c>
    </row>
    <row r="136" spans="1:35" ht="13.5" thickBot="1" x14ac:dyDescent="0.25">
      <c r="A136" s="29" t="s">
        <v>68</v>
      </c>
      <c r="B136" s="17" t="s">
        <v>21</v>
      </c>
      <c r="C136" s="18" t="s">
        <v>22</v>
      </c>
      <c r="D136" s="17" t="s">
        <v>23</v>
      </c>
      <c r="E136" s="17" t="s">
        <v>23</v>
      </c>
      <c r="F136" s="23" t="s">
        <v>24</v>
      </c>
      <c r="G136" s="17" t="s">
        <v>23</v>
      </c>
      <c r="H136" s="17" t="s">
        <v>23</v>
      </c>
      <c r="I136" s="23" t="s">
        <v>24</v>
      </c>
      <c r="J136" s="17" t="s">
        <v>23</v>
      </c>
      <c r="K136" s="17" t="s">
        <v>23</v>
      </c>
      <c r="L136" s="23" t="s">
        <v>24</v>
      </c>
      <c r="M136" s="17"/>
      <c r="N136" s="17"/>
      <c r="O136" s="17"/>
      <c r="P136" s="17"/>
      <c r="Q136" s="17" t="s">
        <v>61</v>
      </c>
      <c r="R136" s="17" t="s">
        <v>24</v>
      </c>
      <c r="S136" s="4"/>
      <c r="T136" s="4"/>
      <c r="U136" s="4"/>
      <c r="V136" s="4"/>
      <c r="W136" s="4"/>
      <c r="X136" s="4"/>
      <c r="Y136" s="4"/>
      <c r="Z136" s="4"/>
      <c r="AB136" s="18" t="s">
        <v>25</v>
      </c>
      <c r="AC136" s="18" t="s">
        <v>26</v>
      </c>
      <c r="AD136" s="55" t="s">
        <v>6</v>
      </c>
      <c r="AE136" s="56" t="s">
        <v>62</v>
      </c>
      <c r="AF136" s="57" t="s">
        <v>63</v>
      </c>
      <c r="AG136" s="58" t="s">
        <v>64</v>
      </c>
      <c r="AH136" s="57" t="s">
        <v>65</v>
      </c>
      <c r="AI136" s="55" t="s">
        <v>124</v>
      </c>
    </row>
    <row r="137" spans="1:35" ht="13.5" thickTop="1" x14ac:dyDescent="0.2">
      <c r="A137" s="7" t="s">
        <v>27</v>
      </c>
      <c r="B137" s="8">
        <v>8651</v>
      </c>
      <c r="C137" s="8">
        <v>279</v>
      </c>
      <c r="D137" s="8">
        <v>249</v>
      </c>
      <c r="E137" s="8">
        <v>33</v>
      </c>
      <c r="F137" s="8">
        <v>87</v>
      </c>
      <c r="G137" s="8">
        <v>304</v>
      </c>
      <c r="H137" s="8">
        <v>30</v>
      </c>
      <c r="I137" s="8">
        <v>90</v>
      </c>
      <c r="J137" s="8">
        <v>751</v>
      </c>
      <c r="K137" s="8">
        <v>123</v>
      </c>
      <c r="L137" s="8">
        <v>84</v>
      </c>
      <c r="M137" s="21">
        <v>8</v>
      </c>
      <c r="N137" s="21">
        <v>7.7</v>
      </c>
      <c r="O137" s="21">
        <v>1.2609999999999999</v>
      </c>
      <c r="P137" s="21">
        <v>1.264</v>
      </c>
      <c r="Q137" s="8">
        <v>44</v>
      </c>
      <c r="R137" s="21">
        <v>1.78</v>
      </c>
      <c r="S137" s="24"/>
      <c r="T137" s="24"/>
      <c r="U137" s="24"/>
      <c r="V137" s="24"/>
      <c r="W137" s="24"/>
      <c r="X137" s="24"/>
      <c r="Y137" s="24"/>
      <c r="Z137" s="24"/>
      <c r="AB137" s="8">
        <v>3730</v>
      </c>
      <c r="AC137" s="9">
        <f t="shared" ref="AC137:AC148" si="43">AB137/B137</f>
        <v>0.43116402728008324</v>
      </c>
      <c r="AD137" s="59">
        <f>C137/$C$2</f>
        <v>1.86</v>
      </c>
      <c r="AE137" s="60">
        <f>(C137*D137)/1000</f>
        <v>69.471000000000004</v>
      </c>
      <c r="AF137" s="61">
        <f>(AE137)/$E$3</f>
        <v>1.15785</v>
      </c>
      <c r="AG137" s="62">
        <f>(C137*G137)/1000</f>
        <v>84.816000000000003</v>
      </c>
      <c r="AH137" s="61">
        <f>(AG137)/$G$3</f>
        <v>1.4136</v>
      </c>
      <c r="AI137" s="71">
        <f>(0.8*C137*G137)/60</f>
        <v>1130.8800000000001</v>
      </c>
    </row>
    <row r="138" spans="1:35" x14ac:dyDescent="0.2">
      <c r="A138" s="7" t="s">
        <v>28</v>
      </c>
      <c r="B138" s="8">
        <v>5526</v>
      </c>
      <c r="C138" s="8">
        <v>197</v>
      </c>
      <c r="D138" s="8">
        <v>201</v>
      </c>
      <c r="E138" s="8">
        <v>32</v>
      </c>
      <c r="F138" s="8">
        <v>84</v>
      </c>
      <c r="G138" s="8">
        <v>252</v>
      </c>
      <c r="H138" s="8">
        <v>24</v>
      </c>
      <c r="I138" s="8">
        <v>91</v>
      </c>
      <c r="J138" s="8">
        <v>541</v>
      </c>
      <c r="K138" s="8">
        <v>108</v>
      </c>
      <c r="L138" s="8">
        <v>80</v>
      </c>
      <c r="M138" s="21">
        <v>8</v>
      </c>
      <c r="N138" s="21">
        <v>7.9</v>
      </c>
      <c r="O138" s="21">
        <v>1.472</v>
      </c>
      <c r="P138" s="21">
        <v>1.4490000000000001</v>
      </c>
      <c r="Q138" s="8">
        <v>66</v>
      </c>
      <c r="R138" s="21">
        <v>1.51</v>
      </c>
      <c r="S138" s="24"/>
      <c r="T138" s="24"/>
      <c r="U138" s="24"/>
      <c r="V138" s="24"/>
      <c r="W138" s="24"/>
      <c r="X138" s="24"/>
      <c r="Y138" s="24"/>
      <c r="Z138" s="24"/>
      <c r="AB138" s="8">
        <v>4361</v>
      </c>
      <c r="AC138" s="9">
        <f t="shared" si="43"/>
        <v>0.78917842924357584</v>
      </c>
      <c r="AD138" s="59">
        <f t="shared" ref="AD138:AD148" si="44">C138/$C$2</f>
        <v>1.3133333333333332</v>
      </c>
      <c r="AE138" s="60">
        <f t="shared" ref="AE138:AE148" si="45">(C138*D138)/1000</f>
        <v>39.597000000000001</v>
      </c>
      <c r="AF138" s="61">
        <f t="shared" ref="AF138:AF150" si="46">(AE138)/$E$3</f>
        <v>0.65995000000000004</v>
      </c>
      <c r="AG138" s="62">
        <f t="shared" ref="AG138:AG148" si="47">(C138*G138)/1000</f>
        <v>49.643999999999998</v>
      </c>
      <c r="AH138" s="61">
        <f t="shared" ref="AH138:AH150" si="48">(AG138)/$G$3</f>
        <v>0.82740000000000002</v>
      </c>
      <c r="AI138" s="71">
        <f t="shared" ref="AI138:AI148" si="49">(0.8*C138*G138)/60</f>
        <v>661.92000000000007</v>
      </c>
    </row>
    <row r="139" spans="1:35" x14ac:dyDescent="0.2">
      <c r="A139" s="7" t="s">
        <v>29</v>
      </c>
      <c r="B139" s="8">
        <v>6984</v>
      </c>
      <c r="C139" s="8">
        <v>225</v>
      </c>
      <c r="D139" s="8">
        <v>569</v>
      </c>
      <c r="E139" s="8">
        <v>26</v>
      </c>
      <c r="F139" s="8">
        <v>96</v>
      </c>
      <c r="G139" s="8">
        <v>340</v>
      </c>
      <c r="H139" s="8">
        <v>9</v>
      </c>
      <c r="I139" s="8">
        <v>97</v>
      </c>
      <c r="J139" s="8">
        <v>724</v>
      </c>
      <c r="K139" s="8">
        <v>61</v>
      </c>
      <c r="L139" s="8">
        <v>92</v>
      </c>
      <c r="M139" s="21">
        <v>8</v>
      </c>
      <c r="N139" s="21">
        <v>7.7</v>
      </c>
      <c r="O139" s="21">
        <v>1.6319999999999999</v>
      </c>
      <c r="P139" s="21">
        <v>1.4259999999999999</v>
      </c>
      <c r="Q139" s="8">
        <v>99</v>
      </c>
      <c r="R139" s="21">
        <v>1.18</v>
      </c>
      <c r="S139" s="24"/>
      <c r="T139" s="24"/>
      <c r="U139" s="24"/>
      <c r="V139" s="24"/>
      <c r="W139" s="24"/>
      <c r="X139" s="24"/>
      <c r="Y139" s="24"/>
      <c r="Z139" s="24"/>
      <c r="AB139" s="8">
        <v>4112</v>
      </c>
      <c r="AC139" s="9">
        <f t="shared" si="43"/>
        <v>0.58877434135166096</v>
      </c>
      <c r="AD139" s="59">
        <f t="shared" si="44"/>
        <v>1.5</v>
      </c>
      <c r="AE139" s="60">
        <f t="shared" si="45"/>
        <v>128.02500000000001</v>
      </c>
      <c r="AF139" s="61">
        <f t="shared" si="46"/>
        <v>2.13375</v>
      </c>
      <c r="AG139" s="62">
        <f t="shared" si="47"/>
        <v>76.5</v>
      </c>
      <c r="AH139" s="61">
        <f t="shared" si="48"/>
        <v>1.2749999999999999</v>
      </c>
      <c r="AI139" s="71">
        <f t="shared" si="49"/>
        <v>1020</v>
      </c>
    </row>
    <row r="140" spans="1:35" x14ac:dyDescent="0.2">
      <c r="A140" s="7" t="s">
        <v>30</v>
      </c>
      <c r="B140" s="8">
        <v>7918</v>
      </c>
      <c r="C140" s="8">
        <v>264</v>
      </c>
      <c r="D140" s="8">
        <v>226</v>
      </c>
      <c r="E140" s="8">
        <v>22</v>
      </c>
      <c r="F140" s="8">
        <v>90</v>
      </c>
      <c r="G140" s="8">
        <v>256</v>
      </c>
      <c r="H140" s="8">
        <v>10</v>
      </c>
      <c r="I140" s="8">
        <v>96</v>
      </c>
      <c r="J140" s="8">
        <v>594</v>
      </c>
      <c r="K140" s="8">
        <v>49</v>
      </c>
      <c r="L140" s="8">
        <v>92</v>
      </c>
      <c r="M140" s="21">
        <v>8</v>
      </c>
      <c r="N140" s="21">
        <v>7.3</v>
      </c>
      <c r="O140" s="21">
        <v>1.4850000000000001</v>
      </c>
      <c r="P140" s="21">
        <v>1.0509999999999999</v>
      </c>
      <c r="Q140" s="8">
        <v>100</v>
      </c>
      <c r="R140" s="21">
        <v>0.96</v>
      </c>
      <c r="S140" s="24"/>
      <c r="T140" s="24"/>
      <c r="U140" s="24"/>
      <c r="V140" s="24"/>
      <c r="W140" s="24"/>
      <c r="X140" s="24"/>
      <c r="Y140" s="24"/>
      <c r="Z140" s="24"/>
      <c r="AB140" s="8">
        <v>3510</v>
      </c>
      <c r="AC140" s="9">
        <f t="shared" si="43"/>
        <v>0.4432937610507704</v>
      </c>
      <c r="AD140" s="59">
        <f t="shared" si="44"/>
        <v>1.76</v>
      </c>
      <c r="AE140" s="60">
        <f t="shared" si="45"/>
        <v>59.664000000000001</v>
      </c>
      <c r="AF140" s="61">
        <f t="shared" si="46"/>
        <v>0.99440000000000006</v>
      </c>
      <c r="AG140" s="62">
        <f t="shared" si="47"/>
        <v>67.584000000000003</v>
      </c>
      <c r="AH140" s="61">
        <f t="shared" si="48"/>
        <v>1.1264000000000001</v>
      </c>
      <c r="AI140" s="71">
        <f t="shared" si="49"/>
        <v>901.12000000000012</v>
      </c>
    </row>
    <row r="141" spans="1:35" x14ac:dyDescent="0.2">
      <c r="A141" s="7" t="s">
        <v>31</v>
      </c>
      <c r="B141" s="8">
        <v>7043</v>
      </c>
      <c r="C141" s="8">
        <v>227</v>
      </c>
      <c r="D141" s="8">
        <v>222</v>
      </c>
      <c r="E141" s="8">
        <v>15</v>
      </c>
      <c r="F141" s="8">
        <v>93</v>
      </c>
      <c r="G141" s="8">
        <v>260</v>
      </c>
      <c r="H141" s="8">
        <v>6</v>
      </c>
      <c r="I141" s="8">
        <v>98</v>
      </c>
      <c r="J141" s="8">
        <v>489</v>
      </c>
      <c r="K141" s="8">
        <v>38</v>
      </c>
      <c r="L141" s="8">
        <v>92</v>
      </c>
      <c r="M141" s="21">
        <v>7.9</v>
      </c>
      <c r="N141" s="21">
        <v>7.6</v>
      </c>
      <c r="O141" s="21">
        <v>1.375</v>
      </c>
      <c r="P141" s="21">
        <v>1.0900000000000001</v>
      </c>
      <c r="Q141" s="8">
        <v>83</v>
      </c>
      <c r="R141" s="21">
        <v>1.1100000000000001</v>
      </c>
      <c r="S141" s="24"/>
      <c r="T141" s="24"/>
      <c r="U141" s="24"/>
      <c r="V141" s="24"/>
      <c r="W141" s="24"/>
      <c r="X141" s="24"/>
      <c r="Y141" s="24"/>
      <c r="Z141" s="24"/>
      <c r="AB141" s="8">
        <v>3400</v>
      </c>
      <c r="AC141" s="9">
        <f t="shared" si="43"/>
        <v>0.48274882862416585</v>
      </c>
      <c r="AD141" s="59">
        <f t="shared" si="44"/>
        <v>1.5133333333333334</v>
      </c>
      <c r="AE141" s="60">
        <f t="shared" si="45"/>
        <v>50.393999999999998</v>
      </c>
      <c r="AF141" s="61">
        <f t="shared" si="46"/>
        <v>0.83989999999999998</v>
      </c>
      <c r="AG141" s="62">
        <f t="shared" si="47"/>
        <v>59.02</v>
      </c>
      <c r="AH141" s="61">
        <f t="shared" si="48"/>
        <v>0.98366666666666669</v>
      </c>
      <c r="AI141" s="71">
        <f t="shared" si="49"/>
        <v>786.93333333333351</v>
      </c>
    </row>
    <row r="142" spans="1:35" x14ac:dyDescent="0.2">
      <c r="A142" s="7" t="s">
        <v>32</v>
      </c>
      <c r="B142" s="8">
        <v>5966</v>
      </c>
      <c r="C142" s="8">
        <v>199</v>
      </c>
      <c r="D142" s="8">
        <v>238</v>
      </c>
      <c r="E142" s="8">
        <v>14</v>
      </c>
      <c r="F142" s="8">
        <v>94</v>
      </c>
      <c r="G142" s="8">
        <v>279</v>
      </c>
      <c r="H142" s="8">
        <v>6</v>
      </c>
      <c r="I142" s="8">
        <v>98</v>
      </c>
      <c r="J142" s="8">
        <v>628</v>
      </c>
      <c r="K142" s="8">
        <v>45</v>
      </c>
      <c r="L142" s="8">
        <v>93</v>
      </c>
      <c r="M142" s="21">
        <v>7.9</v>
      </c>
      <c r="N142" s="21">
        <v>7.8</v>
      </c>
      <c r="O142" s="21">
        <v>1.343</v>
      </c>
      <c r="P142" s="21">
        <v>1.0720000000000001</v>
      </c>
      <c r="Q142" s="8">
        <v>99</v>
      </c>
      <c r="R142" s="21">
        <v>1.46</v>
      </c>
      <c r="S142" s="24"/>
      <c r="T142" s="24"/>
      <c r="U142" s="24"/>
      <c r="V142" s="24"/>
      <c r="W142" s="24"/>
      <c r="X142" s="24"/>
      <c r="Y142" s="24"/>
      <c r="Z142" s="24"/>
      <c r="AB142" s="8">
        <v>3502</v>
      </c>
      <c r="AC142" s="9">
        <f t="shared" si="43"/>
        <v>0.58699296010727453</v>
      </c>
      <c r="AD142" s="59">
        <f t="shared" si="44"/>
        <v>1.3266666666666667</v>
      </c>
      <c r="AE142" s="60">
        <f t="shared" si="45"/>
        <v>47.362000000000002</v>
      </c>
      <c r="AF142" s="61">
        <f t="shared" si="46"/>
        <v>0.78936666666666666</v>
      </c>
      <c r="AG142" s="62">
        <f t="shared" si="47"/>
        <v>55.521000000000001</v>
      </c>
      <c r="AH142" s="61">
        <f t="shared" si="48"/>
        <v>0.92535000000000001</v>
      </c>
      <c r="AI142" s="71">
        <f t="shared" si="49"/>
        <v>740.28000000000009</v>
      </c>
    </row>
    <row r="143" spans="1:35" x14ac:dyDescent="0.2">
      <c r="A143" s="7" t="s">
        <v>33</v>
      </c>
      <c r="B143" s="8">
        <v>5013</v>
      </c>
      <c r="C143" s="8">
        <v>162</v>
      </c>
      <c r="D143" s="8">
        <v>216</v>
      </c>
      <c r="E143" s="8">
        <v>19</v>
      </c>
      <c r="F143" s="8">
        <v>91</v>
      </c>
      <c r="G143" s="8">
        <v>270</v>
      </c>
      <c r="H143" s="8">
        <v>10</v>
      </c>
      <c r="I143" s="8">
        <v>96</v>
      </c>
      <c r="J143" s="8">
        <v>601</v>
      </c>
      <c r="K143" s="8">
        <v>46</v>
      </c>
      <c r="L143" s="8">
        <v>92</v>
      </c>
      <c r="M143" s="21">
        <v>7.6</v>
      </c>
      <c r="N143" s="21">
        <v>7.8</v>
      </c>
      <c r="O143" s="21">
        <v>1.5089999999999999</v>
      </c>
      <c r="P143" s="21">
        <v>1.2190000000000001</v>
      </c>
      <c r="Q143" s="8">
        <v>99</v>
      </c>
      <c r="R143" s="21">
        <v>1.34</v>
      </c>
      <c r="S143" s="24"/>
      <c r="T143" s="24"/>
      <c r="U143" s="24"/>
      <c r="V143" s="24"/>
      <c r="W143" s="24"/>
      <c r="X143" s="24"/>
      <c r="Y143" s="24"/>
      <c r="Z143" s="24"/>
      <c r="AB143" s="8">
        <v>3514</v>
      </c>
      <c r="AC143" s="9">
        <f t="shared" si="43"/>
        <v>0.70097745860762017</v>
      </c>
      <c r="AD143" s="59">
        <f t="shared" si="44"/>
        <v>1.08</v>
      </c>
      <c r="AE143" s="60">
        <f t="shared" si="45"/>
        <v>34.991999999999997</v>
      </c>
      <c r="AF143" s="61">
        <f t="shared" si="46"/>
        <v>0.58319999999999994</v>
      </c>
      <c r="AG143" s="62">
        <f t="shared" si="47"/>
        <v>43.74</v>
      </c>
      <c r="AH143" s="61">
        <f t="shared" si="48"/>
        <v>0.72899999999999998</v>
      </c>
      <c r="AI143" s="71">
        <f t="shared" si="49"/>
        <v>583.20000000000005</v>
      </c>
    </row>
    <row r="144" spans="1:35" x14ac:dyDescent="0.2">
      <c r="A144" s="7" t="s">
        <v>34</v>
      </c>
      <c r="B144" s="8">
        <v>5350</v>
      </c>
      <c r="C144" s="8">
        <v>173</v>
      </c>
      <c r="D144" s="8">
        <v>279</v>
      </c>
      <c r="E144" s="8">
        <v>25</v>
      </c>
      <c r="F144" s="8">
        <v>91</v>
      </c>
      <c r="G144" s="8">
        <v>259</v>
      </c>
      <c r="H144" s="8">
        <v>9</v>
      </c>
      <c r="I144" s="8">
        <v>97</v>
      </c>
      <c r="J144" s="8">
        <v>568</v>
      </c>
      <c r="K144" s="8">
        <v>50</v>
      </c>
      <c r="L144" s="8">
        <v>91</v>
      </c>
      <c r="M144" s="21">
        <v>7.5</v>
      </c>
      <c r="N144" s="21">
        <v>7.4</v>
      </c>
      <c r="O144" s="21">
        <v>1.484</v>
      </c>
      <c r="P144" s="21">
        <v>1.1299999999999999</v>
      </c>
      <c r="Q144" s="8">
        <v>99</v>
      </c>
      <c r="R144" s="21">
        <v>1.46</v>
      </c>
      <c r="S144" s="24"/>
      <c r="T144" s="24"/>
      <c r="U144" s="24"/>
      <c r="V144" s="24"/>
      <c r="W144" s="24"/>
      <c r="X144" s="24"/>
      <c r="Y144" s="24"/>
      <c r="Z144" s="24"/>
      <c r="AB144" s="8">
        <v>3296</v>
      </c>
      <c r="AC144" s="9">
        <f t="shared" si="43"/>
        <v>0.61607476635514014</v>
      </c>
      <c r="AD144" s="59">
        <f t="shared" si="44"/>
        <v>1.1533333333333333</v>
      </c>
      <c r="AE144" s="60">
        <f t="shared" si="45"/>
        <v>48.267000000000003</v>
      </c>
      <c r="AF144" s="61">
        <f t="shared" si="46"/>
        <v>0.80445</v>
      </c>
      <c r="AG144" s="62">
        <f t="shared" si="47"/>
        <v>44.807000000000002</v>
      </c>
      <c r="AH144" s="61">
        <f t="shared" si="48"/>
        <v>0.74678333333333335</v>
      </c>
      <c r="AI144" s="71">
        <f t="shared" si="49"/>
        <v>597.42666666666662</v>
      </c>
    </row>
    <row r="145" spans="1:35" x14ac:dyDescent="0.2">
      <c r="A145" s="7" t="s">
        <v>35</v>
      </c>
      <c r="B145" s="8">
        <v>4983</v>
      </c>
      <c r="C145" s="8">
        <v>166</v>
      </c>
      <c r="D145" s="8">
        <v>230</v>
      </c>
      <c r="E145" s="8">
        <v>17</v>
      </c>
      <c r="F145" s="8">
        <v>93</v>
      </c>
      <c r="G145" s="8">
        <v>305</v>
      </c>
      <c r="H145" s="8">
        <v>9</v>
      </c>
      <c r="I145" s="8">
        <v>97</v>
      </c>
      <c r="J145" s="8">
        <v>661</v>
      </c>
      <c r="K145" s="8">
        <v>46</v>
      </c>
      <c r="L145" s="8">
        <v>93</v>
      </c>
      <c r="M145" s="21">
        <v>7</v>
      </c>
      <c r="N145" s="21">
        <v>6.9</v>
      </c>
      <c r="O145" s="21">
        <v>1.9039999999999999</v>
      </c>
      <c r="P145" s="21">
        <v>1.385</v>
      </c>
      <c r="Q145" s="8">
        <v>88</v>
      </c>
      <c r="R145" s="21">
        <v>1.25</v>
      </c>
      <c r="S145" s="24"/>
      <c r="T145" s="24"/>
      <c r="U145" s="24"/>
      <c r="V145" s="24"/>
      <c r="W145" s="24"/>
      <c r="X145" s="24"/>
      <c r="Y145" s="24"/>
      <c r="Z145" s="24"/>
      <c r="AB145" s="8">
        <v>3071</v>
      </c>
      <c r="AC145" s="9">
        <f t="shared" si="43"/>
        <v>0.61629540437487462</v>
      </c>
      <c r="AD145" s="59">
        <f t="shared" si="44"/>
        <v>1.1066666666666667</v>
      </c>
      <c r="AE145" s="60">
        <f t="shared" si="45"/>
        <v>38.18</v>
      </c>
      <c r="AF145" s="61">
        <f t="shared" si="46"/>
        <v>0.63633333333333331</v>
      </c>
      <c r="AG145" s="62">
        <f t="shared" si="47"/>
        <v>50.63</v>
      </c>
      <c r="AH145" s="61">
        <f t="shared" si="48"/>
        <v>0.84383333333333332</v>
      </c>
      <c r="AI145" s="71">
        <f t="shared" si="49"/>
        <v>675.06666666666672</v>
      </c>
    </row>
    <row r="146" spans="1:35" x14ac:dyDescent="0.2">
      <c r="A146" s="7" t="s">
        <v>36</v>
      </c>
      <c r="B146" s="8">
        <v>6297</v>
      </c>
      <c r="C146" s="8">
        <v>203</v>
      </c>
      <c r="D146" s="8">
        <v>180</v>
      </c>
      <c r="E146" s="8">
        <v>23</v>
      </c>
      <c r="F146" s="8">
        <v>87</v>
      </c>
      <c r="G146" s="8">
        <v>195</v>
      </c>
      <c r="H146" s="8">
        <v>15</v>
      </c>
      <c r="I146" s="8">
        <v>92</v>
      </c>
      <c r="J146" s="8">
        <v>493</v>
      </c>
      <c r="K146" s="8">
        <v>53</v>
      </c>
      <c r="L146" s="8">
        <v>89</v>
      </c>
      <c r="M146" s="21">
        <v>7.5</v>
      </c>
      <c r="N146" s="21">
        <v>6.9</v>
      </c>
      <c r="O146" s="21">
        <v>1.738</v>
      </c>
      <c r="P146" s="21">
        <v>1.5029999999999999</v>
      </c>
      <c r="Q146" s="8">
        <v>77</v>
      </c>
      <c r="R146" s="21">
        <v>0.88</v>
      </c>
      <c r="S146" s="24"/>
      <c r="T146" s="24"/>
      <c r="U146" s="24"/>
      <c r="V146" s="24"/>
      <c r="W146" s="24"/>
      <c r="X146" s="24"/>
      <c r="Y146" s="24"/>
      <c r="Z146" s="24"/>
      <c r="AB146" s="8">
        <v>3224</v>
      </c>
      <c r="AC146" s="9">
        <f t="shared" si="43"/>
        <v>0.51198983643004603</v>
      </c>
      <c r="AD146" s="59">
        <f t="shared" si="44"/>
        <v>1.3533333333333333</v>
      </c>
      <c r="AE146" s="60">
        <f t="shared" si="45"/>
        <v>36.54</v>
      </c>
      <c r="AF146" s="61">
        <f t="shared" si="46"/>
        <v>0.60899999999999999</v>
      </c>
      <c r="AG146" s="62">
        <f t="shared" si="47"/>
        <v>39.585000000000001</v>
      </c>
      <c r="AH146" s="61">
        <f t="shared" si="48"/>
        <v>0.65975000000000006</v>
      </c>
      <c r="AI146" s="71">
        <f t="shared" si="49"/>
        <v>527.79999999999995</v>
      </c>
    </row>
    <row r="147" spans="1:35" x14ac:dyDescent="0.2">
      <c r="A147" s="7" t="s">
        <v>37</v>
      </c>
      <c r="B147" s="8">
        <v>5136</v>
      </c>
      <c r="C147" s="8">
        <v>171</v>
      </c>
      <c r="D147" s="8">
        <v>289</v>
      </c>
      <c r="E147" s="8">
        <v>24</v>
      </c>
      <c r="F147" s="8">
        <v>92</v>
      </c>
      <c r="G147" s="8">
        <v>252</v>
      </c>
      <c r="H147" s="8">
        <v>10</v>
      </c>
      <c r="I147" s="8">
        <v>96</v>
      </c>
      <c r="J147" s="8">
        <v>862</v>
      </c>
      <c r="K147" s="8">
        <v>54</v>
      </c>
      <c r="L147" s="8">
        <v>94</v>
      </c>
      <c r="M147" s="21">
        <v>7.7</v>
      </c>
      <c r="N147" s="21">
        <v>7.4</v>
      </c>
      <c r="O147" s="21">
        <v>1.877</v>
      </c>
      <c r="P147" s="21">
        <v>0.78800000000000003</v>
      </c>
      <c r="Q147" s="8">
        <v>99</v>
      </c>
      <c r="R147" s="21">
        <v>1.41</v>
      </c>
      <c r="S147" s="24"/>
      <c r="T147" s="24"/>
      <c r="U147" s="24"/>
      <c r="V147" s="24"/>
      <c r="W147" s="24"/>
      <c r="X147" s="24"/>
      <c r="Y147" s="24"/>
      <c r="Z147" s="24"/>
      <c r="AB147" s="8">
        <v>2859</v>
      </c>
      <c r="AC147" s="9">
        <f t="shared" si="43"/>
        <v>0.55665887850467288</v>
      </c>
      <c r="AD147" s="59">
        <f t="shared" si="44"/>
        <v>1.1399999999999999</v>
      </c>
      <c r="AE147" s="60">
        <f t="shared" si="45"/>
        <v>49.418999999999997</v>
      </c>
      <c r="AF147" s="61">
        <f t="shared" si="46"/>
        <v>0.82364999999999999</v>
      </c>
      <c r="AG147" s="62">
        <f t="shared" si="47"/>
        <v>43.091999999999999</v>
      </c>
      <c r="AH147" s="61">
        <f t="shared" si="48"/>
        <v>0.71819999999999995</v>
      </c>
      <c r="AI147" s="71">
        <f t="shared" si="49"/>
        <v>574.56000000000006</v>
      </c>
    </row>
    <row r="148" spans="1:35" ht="13.5" thickBot="1" x14ac:dyDescent="0.25">
      <c r="A148" s="7" t="s">
        <v>38</v>
      </c>
      <c r="B148" s="8">
        <v>6736</v>
      </c>
      <c r="C148" s="8">
        <v>217</v>
      </c>
      <c r="D148" s="8">
        <v>303</v>
      </c>
      <c r="E148" s="8">
        <v>26</v>
      </c>
      <c r="F148" s="8">
        <v>92</v>
      </c>
      <c r="G148" s="8">
        <v>300</v>
      </c>
      <c r="H148" s="8">
        <v>14</v>
      </c>
      <c r="I148" s="8">
        <v>95</v>
      </c>
      <c r="J148" s="8">
        <v>616</v>
      </c>
      <c r="K148" s="8">
        <v>56</v>
      </c>
      <c r="L148" s="8">
        <v>91</v>
      </c>
      <c r="M148" s="21">
        <v>7.9</v>
      </c>
      <c r="N148" s="21">
        <v>7.5</v>
      </c>
      <c r="O148" s="21">
        <v>1.496</v>
      </c>
      <c r="P148" s="21">
        <v>1.175</v>
      </c>
      <c r="Q148" s="8">
        <v>121</v>
      </c>
      <c r="R148" s="21">
        <v>1.5</v>
      </c>
      <c r="S148" s="24"/>
      <c r="T148" s="24"/>
      <c r="U148" s="24"/>
      <c r="V148" s="24"/>
      <c r="W148" s="24"/>
      <c r="X148" s="24"/>
      <c r="Y148" s="24"/>
      <c r="Z148" s="24"/>
      <c r="AB148" s="8">
        <v>2661</v>
      </c>
      <c r="AC148" s="9">
        <f t="shared" si="43"/>
        <v>0.39504156769596199</v>
      </c>
      <c r="AD148" s="59">
        <f t="shared" si="44"/>
        <v>1.4466666666666668</v>
      </c>
      <c r="AE148" s="60">
        <f t="shared" si="45"/>
        <v>65.751000000000005</v>
      </c>
      <c r="AF148" s="61">
        <f t="shared" si="46"/>
        <v>1.09585</v>
      </c>
      <c r="AG148" s="62">
        <f t="shared" si="47"/>
        <v>65.099999999999994</v>
      </c>
      <c r="AH148" s="61">
        <f t="shared" si="48"/>
        <v>1.085</v>
      </c>
      <c r="AI148" s="71">
        <f t="shared" si="49"/>
        <v>868.00000000000011</v>
      </c>
    </row>
    <row r="149" spans="1:35" ht="14.25" thickTop="1" thickBot="1" x14ac:dyDescent="0.25">
      <c r="A149" s="10" t="s">
        <v>69</v>
      </c>
      <c r="B149" s="11">
        <f t="shared" ref="B149:R149" si="50">SUM(B137:B148)</f>
        <v>75603</v>
      </c>
      <c r="C149" s="11">
        <f t="shared" si="50"/>
        <v>2483</v>
      </c>
      <c r="D149" s="11">
        <f t="shared" si="50"/>
        <v>3202</v>
      </c>
      <c r="E149" s="11">
        <f>SUM(E137:E148)</f>
        <v>276</v>
      </c>
      <c r="F149" s="11">
        <f>SUM(F137:F148)</f>
        <v>1090</v>
      </c>
      <c r="G149" s="11">
        <f>SUM(G137:G148)</f>
        <v>3272</v>
      </c>
      <c r="H149" s="11">
        <f>SUM(H137:H148)</f>
        <v>152</v>
      </c>
      <c r="I149" s="11">
        <f>SUM(I137:I148)</f>
        <v>1143</v>
      </c>
      <c r="J149" s="11">
        <f t="shared" si="50"/>
        <v>7528</v>
      </c>
      <c r="K149" s="11">
        <f>SUM(K137:K148)</f>
        <v>729</v>
      </c>
      <c r="L149" s="11">
        <f>SUM(L137:L148)</f>
        <v>1083</v>
      </c>
      <c r="M149" s="20">
        <f t="shared" si="50"/>
        <v>93.000000000000014</v>
      </c>
      <c r="N149" s="20">
        <f t="shared" si="50"/>
        <v>89.9</v>
      </c>
      <c r="O149" s="20">
        <f t="shared" si="50"/>
        <v>18.575999999999997</v>
      </c>
      <c r="P149" s="20">
        <f t="shared" si="50"/>
        <v>14.552000000000001</v>
      </c>
      <c r="Q149" s="20">
        <f t="shared" si="50"/>
        <v>1074</v>
      </c>
      <c r="R149" s="20">
        <f t="shared" si="50"/>
        <v>15.840000000000002</v>
      </c>
      <c r="S149" s="24"/>
      <c r="T149" s="24"/>
      <c r="U149" s="24"/>
      <c r="V149" s="24"/>
      <c r="W149" s="24"/>
      <c r="X149" s="24"/>
      <c r="Y149" s="24"/>
      <c r="Z149" s="24"/>
      <c r="AB149" s="11">
        <f>SUM(AB137:AB148)</f>
        <v>41240</v>
      </c>
      <c r="AC149" s="20">
        <f>SUM(AC137:AC148)</f>
        <v>6.7191902596258473</v>
      </c>
      <c r="AD149" s="63"/>
      <c r="AE149" s="64"/>
      <c r="AF149" s="65"/>
      <c r="AG149" s="66"/>
      <c r="AH149" s="65"/>
      <c r="AI149" s="72"/>
    </row>
    <row r="150" spans="1:35" ht="14.25" thickTop="1" thickBot="1" x14ac:dyDescent="0.25">
      <c r="A150" s="19" t="s">
        <v>70</v>
      </c>
      <c r="B150" s="12">
        <f t="shared" ref="B150:R150" si="51">AVERAGE(B137:B148)</f>
        <v>6300.25</v>
      </c>
      <c r="C150" s="12">
        <f t="shared" si="51"/>
        <v>206.91666666666666</v>
      </c>
      <c r="D150" s="12">
        <f t="shared" si="51"/>
        <v>266.83333333333331</v>
      </c>
      <c r="E150" s="12">
        <f>AVERAGE(E137:E148)</f>
        <v>23</v>
      </c>
      <c r="F150" s="12">
        <f>AVERAGE(F137:F148)</f>
        <v>90.833333333333329</v>
      </c>
      <c r="G150" s="12">
        <f>AVERAGE(G137:G148)</f>
        <v>272.66666666666669</v>
      </c>
      <c r="H150" s="12">
        <f>AVERAGE(H137:H148)</f>
        <v>12.666666666666666</v>
      </c>
      <c r="I150" s="12">
        <f>AVERAGE(I137:I148)</f>
        <v>95.25</v>
      </c>
      <c r="J150" s="12">
        <f t="shared" si="51"/>
        <v>627.33333333333337</v>
      </c>
      <c r="K150" s="12">
        <f>AVERAGE(K137:K148)</f>
        <v>60.75</v>
      </c>
      <c r="L150" s="12">
        <f>AVERAGE(L137:L148)</f>
        <v>90.25</v>
      </c>
      <c r="M150" s="15">
        <f t="shared" si="51"/>
        <v>7.7500000000000009</v>
      </c>
      <c r="N150" s="15">
        <f t="shared" si="51"/>
        <v>7.4916666666666671</v>
      </c>
      <c r="O150" s="15">
        <f t="shared" si="51"/>
        <v>1.5479999999999998</v>
      </c>
      <c r="P150" s="15">
        <f t="shared" si="51"/>
        <v>1.2126666666666668</v>
      </c>
      <c r="Q150" s="12">
        <f t="shared" si="51"/>
        <v>89.5</v>
      </c>
      <c r="R150" s="15">
        <f t="shared" si="51"/>
        <v>1.32</v>
      </c>
      <c r="S150" s="24"/>
      <c r="T150" s="24"/>
      <c r="U150" s="24"/>
      <c r="V150" s="24"/>
      <c r="W150" s="24"/>
      <c r="X150" s="24"/>
      <c r="Y150" s="24"/>
      <c r="Z150" s="24"/>
      <c r="AB150" s="12">
        <f>AVERAGE(AB137:AB148)</f>
        <v>3436.6666666666665</v>
      </c>
      <c r="AC150" s="15">
        <f>AVERAGE(AC137:AC148)</f>
        <v>0.55993252163548723</v>
      </c>
      <c r="AD150" s="67">
        <f t="shared" ref="AD150" si="52">C150/$C$2</f>
        <v>1.3794444444444445</v>
      </c>
      <c r="AE150" s="68">
        <f t="shared" ref="AE150" si="53">(C150*D150)/1000</f>
        <v>55.212263888888884</v>
      </c>
      <c r="AF150" s="69">
        <f t="shared" si="46"/>
        <v>0.92020439814814803</v>
      </c>
      <c r="AG150" s="70">
        <f t="shared" ref="AG150" si="54">(C150*G150)/1000</f>
        <v>56.419277777777779</v>
      </c>
      <c r="AH150" s="69">
        <f t="shared" si="48"/>
        <v>0.94032129629629635</v>
      </c>
      <c r="AI150" s="73">
        <f>AVERAGE(AI137:AI148)</f>
        <v>755.59888888888884</v>
      </c>
    </row>
    <row r="151" spans="1:35" ht="13.5" thickTop="1" x14ac:dyDescent="0.2"/>
    <row r="152" spans="1:35" ht="13.5" thickBot="1" x14ac:dyDescent="0.25"/>
    <row r="153" spans="1:35" ht="13.5" thickTop="1" x14ac:dyDescent="0.2">
      <c r="A153" s="35" t="s">
        <v>5</v>
      </c>
      <c r="B153" s="16" t="s">
        <v>6</v>
      </c>
      <c r="C153" s="16" t="s">
        <v>6</v>
      </c>
      <c r="D153" s="16" t="s">
        <v>7</v>
      </c>
      <c r="E153" s="16" t="s">
        <v>8</v>
      </c>
      <c r="F153" s="22" t="s">
        <v>2</v>
      </c>
      <c r="G153" s="16" t="s">
        <v>9</v>
      </c>
      <c r="H153" s="16" t="s">
        <v>10</v>
      </c>
      <c r="I153" s="22" t="s">
        <v>3</v>
      </c>
      <c r="J153" s="16" t="s">
        <v>11</v>
      </c>
      <c r="K153" s="16" t="s">
        <v>12</v>
      </c>
      <c r="L153" s="22" t="s">
        <v>13</v>
      </c>
      <c r="M153" s="16" t="s">
        <v>14</v>
      </c>
      <c r="N153" s="16" t="s">
        <v>15</v>
      </c>
      <c r="O153" s="16" t="s">
        <v>16</v>
      </c>
      <c r="P153" s="16" t="s">
        <v>17</v>
      </c>
      <c r="Q153" s="16" t="s">
        <v>56</v>
      </c>
      <c r="R153" s="16" t="s">
        <v>56</v>
      </c>
      <c r="S153" s="4"/>
      <c r="T153" s="4"/>
      <c r="U153" s="4"/>
      <c r="V153" s="4"/>
      <c r="W153" s="4"/>
      <c r="X153" s="4"/>
      <c r="Y153" s="4"/>
      <c r="Z153" s="4"/>
      <c r="AB153" s="36" t="s">
        <v>18</v>
      </c>
      <c r="AC153" s="36" t="s">
        <v>19</v>
      </c>
      <c r="AD153" s="51" t="s">
        <v>57</v>
      </c>
      <c r="AE153" s="52" t="s">
        <v>58</v>
      </c>
      <c r="AF153" s="53" t="s">
        <v>59</v>
      </c>
      <c r="AG153" s="54" t="s">
        <v>57</v>
      </c>
      <c r="AH153" s="53" t="s">
        <v>57</v>
      </c>
      <c r="AI153" s="51" t="s">
        <v>123</v>
      </c>
    </row>
    <row r="154" spans="1:35" ht="13.5" thickBot="1" x14ac:dyDescent="0.25">
      <c r="A154" s="29" t="s">
        <v>71</v>
      </c>
      <c r="B154" s="17" t="s">
        <v>21</v>
      </c>
      <c r="C154" s="18" t="s">
        <v>22</v>
      </c>
      <c r="D154" s="17" t="s">
        <v>23</v>
      </c>
      <c r="E154" s="17" t="s">
        <v>23</v>
      </c>
      <c r="F154" s="23" t="s">
        <v>24</v>
      </c>
      <c r="G154" s="17" t="s">
        <v>23</v>
      </c>
      <c r="H154" s="17" t="s">
        <v>23</v>
      </c>
      <c r="I154" s="23" t="s">
        <v>24</v>
      </c>
      <c r="J154" s="17" t="s">
        <v>23</v>
      </c>
      <c r="K154" s="17" t="s">
        <v>23</v>
      </c>
      <c r="L154" s="23" t="s">
        <v>24</v>
      </c>
      <c r="M154" s="17"/>
      <c r="N154" s="17"/>
      <c r="O154" s="17"/>
      <c r="P154" s="17"/>
      <c r="Q154" s="17" t="s">
        <v>61</v>
      </c>
      <c r="R154" s="17" t="s">
        <v>24</v>
      </c>
      <c r="S154" s="4"/>
      <c r="T154" s="4"/>
      <c r="U154" s="4"/>
      <c r="V154" s="4"/>
      <c r="W154" s="4"/>
      <c r="X154" s="4"/>
      <c r="Y154" s="4"/>
      <c r="Z154" s="4"/>
      <c r="AB154" s="18" t="s">
        <v>25</v>
      </c>
      <c r="AC154" s="18" t="s">
        <v>26</v>
      </c>
      <c r="AD154" s="55" t="s">
        <v>6</v>
      </c>
      <c r="AE154" s="56" t="s">
        <v>62</v>
      </c>
      <c r="AF154" s="57" t="s">
        <v>63</v>
      </c>
      <c r="AG154" s="58" t="s">
        <v>64</v>
      </c>
      <c r="AH154" s="57" t="s">
        <v>65</v>
      </c>
      <c r="AI154" s="55" t="s">
        <v>124</v>
      </c>
    </row>
    <row r="155" spans="1:35" ht="13.5" thickTop="1" x14ac:dyDescent="0.2">
      <c r="A155" s="7" t="s">
        <v>27</v>
      </c>
      <c r="B155" s="8">
        <v>7346</v>
      </c>
      <c r="C155" s="8">
        <v>237</v>
      </c>
      <c r="D155" s="8">
        <v>284</v>
      </c>
      <c r="E155" s="8">
        <v>30</v>
      </c>
      <c r="F155" s="8">
        <v>89</v>
      </c>
      <c r="G155" s="8">
        <v>434</v>
      </c>
      <c r="H155" s="8">
        <v>18</v>
      </c>
      <c r="I155" s="8">
        <v>96</v>
      </c>
      <c r="J155" s="8">
        <v>837</v>
      </c>
      <c r="K155" s="8">
        <v>58</v>
      </c>
      <c r="L155" s="8">
        <v>93</v>
      </c>
      <c r="M155" s="21">
        <v>7.6</v>
      </c>
      <c r="N155" s="21">
        <v>7.6</v>
      </c>
      <c r="O155" s="21">
        <v>1.411</v>
      </c>
      <c r="P155" s="21">
        <v>1.331</v>
      </c>
      <c r="Q155" s="8">
        <v>110</v>
      </c>
      <c r="R155" s="21">
        <v>1.1499999999999999</v>
      </c>
      <c r="S155" s="24"/>
      <c r="T155" s="24"/>
      <c r="U155" s="24"/>
      <c r="V155" s="24"/>
      <c r="W155" s="24"/>
      <c r="X155" s="24"/>
      <c r="Y155" s="24"/>
      <c r="Z155" s="24"/>
      <c r="AB155" s="8">
        <v>2946</v>
      </c>
      <c r="AC155" s="9">
        <f t="shared" ref="AC155:AC166" si="55">AB155/B155</f>
        <v>0.40103457664034847</v>
      </c>
      <c r="AD155" s="59">
        <f>C155/$C$2</f>
        <v>1.58</v>
      </c>
      <c r="AE155" s="60">
        <f>(C155*D155)/1000</f>
        <v>67.308000000000007</v>
      </c>
      <c r="AF155" s="61">
        <f>(AE155)/$E$3</f>
        <v>1.1218000000000001</v>
      </c>
      <c r="AG155" s="62">
        <f>(C155*G155)/1000</f>
        <v>102.858</v>
      </c>
      <c r="AH155" s="61">
        <f>(AG155)/$G$3</f>
        <v>1.7143000000000002</v>
      </c>
      <c r="AI155" s="71">
        <f>(0.8*C155*G155)/60</f>
        <v>1371.44</v>
      </c>
    </row>
    <row r="156" spans="1:35" x14ac:dyDescent="0.2">
      <c r="A156" s="7" t="s">
        <v>28</v>
      </c>
      <c r="B156" s="8">
        <v>6473</v>
      </c>
      <c r="C156" s="8">
        <v>231</v>
      </c>
      <c r="D156" s="8">
        <v>206</v>
      </c>
      <c r="E156" s="8">
        <v>23</v>
      </c>
      <c r="F156" s="8">
        <v>89</v>
      </c>
      <c r="G156" s="8">
        <v>263</v>
      </c>
      <c r="H156" s="8">
        <v>13</v>
      </c>
      <c r="I156" s="8">
        <v>95</v>
      </c>
      <c r="J156" s="8">
        <v>660</v>
      </c>
      <c r="K156" s="8">
        <v>70</v>
      </c>
      <c r="L156" s="8">
        <v>89</v>
      </c>
      <c r="M156" s="21">
        <v>8.1</v>
      </c>
      <c r="N156" s="21">
        <v>7.5</v>
      </c>
      <c r="O156" s="21">
        <v>1.4450000000000001</v>
      </c>
      <c r="P156" s="21">
        <v>1.2569999999999999</v>
      </c>
      <c r="Q156" s="8">
        <v>88</v>
      </c>
      <c r="R156" s="21">
        <v>0.82</v>
      </c>
      <c r="S156" s="24"/>
      <c r="T156" s="24"/>
      <c r="U156" s="24"/>
      <c r="V156" s="24"/>
      <c r="W156" s="24"/>
      <c r="X156" s="24"/>
      <c r="Y156" s="24"/>
      <c r="Z156" s="24"/>
      <c r="AB156" s="8">
        <v>3335</v>
      </c>
      <c r="AC156" s="9">
        <f t="shared" si="55"/>
        <v>0.51521705546114627</v>
      </c>
      <c r="AD156" s="59">
        <f t="shared" ref="AD156:AD166" si="56">C156/$C$2</f>
        <v>1.54</v>
      </c>
      <c r="AE156" s="60">
        <f t="shared" ref="AE156:AE166" si="57">(C156*D156)/1000</f>
        <v>47.585999999999999</v>
      </c>
      <c r="AF156" s="61">
        <f t="shared" ref="AF156:AF168" si="58">(AE156)/$E$3</f>
        <v>0.79310000000000003</v>
      </c>
      <c r="AG156" s="62">
        <f t="shared" ref="AG156:AG166" si="59">(C156*G156)/1000</f>
        <v>60.753</v>
      </c>
      <c r="AH156" s="61">
        <f t="shared" ref="AH156:AH168" si="60">(AG156)/$G$3</f>
        <v>1.0125500000000001</v>
      </c>
      <c r="AI156" s="71">
        <f t="shared" ref="AI156:AI166" si="61">(0.8*C156*G156)/60</f>
        <v>810.04000000000008</v>
      </c>
    </row>
    <row r="157" spans="1:35" x14ac:dyDescent="0.2">
      <c r="A157" s="7" t="s">
        <v>29</v>
      </c>
      <c r="B157" s="8">
        <v>9579</v>
      </c>
      <c r="C157" s="8">
        <v>309</v>
      </c>
      <c r="D157" s="8">
        <v>197</v>
      </c>
      <c r="E157" s="8">
        <v>31</v>
      </c>
      <c r="F157" s="8">
        <v>84</v>
      </c>
      <c r="G157" s="8">
        <v>232</v>
      </c>
      <c r="H157" s="8">
        <v>25</v>
      </c>
      <c r="I157" s="8">
        <v>89</v>
      </c>
      <c r="J157" s="8">
        <v>475</v>
      </c>
      <c r="K157" s="8">
        <v>91</v>
      </c>
      <c r="L157" s="8">
        <v>81</v>
      </c>
      <c r="M157" s="21">
        <v>7.8</v>
      </c>
      <c r="N157" s="21">
        <v>7.6</v>
      </c>
      <c r="O157" s="21">
        <v>1.345</v>
      </c>
      <c r="P157" s="21">
        <v>1.117</v>
      </c>
      <c r="Q157" s="8">
        <v>33</v>
      </c>
      <c r="R157" s="21">
        <v>1.18</v>
      </c>
      <c r="S157" s="24"/>
      <c r="T157" s="24"/>
      <c r="U157" s="24"/>
      <c r="V157" s="24"/>
      <c r="W157" s="24"/>
      <c r="X157" s="24"/>
      <c r="Y157" s="24"/>
      <c r="Z157" s="24"/>
      <c r="AB157" s="8">
        <v>3487</v>
      </c>
      <c r="AC157" s="9">
        <f t="shared" si="55"/>
        <v>0.36402547238751437</v>
      </c>
      <c r="AD157" s="59">
        <f t="shared" si="56"/>
        <v>2.06</v>
      </c>
      <c r="AE157" s="60">
        <f t="shared" si="57"/>
        <v>60.872999999999998</v>
      </c>
      <c r="AF157" s="61">
        <f t="shared" si="58"/>
        <v>1.0145500000000001</v>
      </c>
      <c r="AG157" s="62">
        <f t="shared" si="59"/>
        <v>71.688000000000002</v>
      </c>
      <c r="AH157" s="61">
        <f t="shared" si="60"/>
        <v>1.1948000000000001</v>
      </c>
      <c r="AI157" s="71">
        <f t="shared" si="61"/>
        <v>955.84</v>
      </c>
    </row>
    <row r="158" spans="1:35" x14ac:dyDescent="0.2">
      <c r="A158" s="7" t="s">
        <v>30</v>
      </c>
      <c r="B158" s="8">
        <v>7177</v>
      </c>
      <c r="C158" s="8">
        <v>239</v>
      </c>
      <c r="D158" s="8">
        <v>298</v>
      </c>
      <c r="E158" s="8">
        <v>42</v>
      </c>
      <c r="F158" s="8">
        <v>86</v>
      </c>
      <c r="G158" s="8">
        <v>359</v>
      </c>
      <c r="H158" s="8">
        <v>45</v>
      </c>
      <c r="I158" s="8">
        <v>88</v>
      </c>
      <c r="J158" s="8">
        <v>815</v>
      </c>
      <c r="K158" s="8">
        <v>105</v>
      </c>
      <c r="L158" s="8">
        <v>87</v>
      </c>
      <c r="M158" s="21">
        <v>7.8</v>
      </c>
      <c r="N158" s="21">
        <v>7.7</v>
      </c>
      <c r="O158" s="21">
        <v>1.6140000000000001</v>
      </c>
      <c r="P158" s="21">
        <v>1.359</v>
      </c>
      <c r="Q158" s="8">
        <v>66</v>
      </c>
      <c r="R158" s="21">
        <v>2.41</v>
      </c>
      <c r="S158" s="24"/>
      <c r="T158" s="24"/>
      <c r="U158" s="24"/>
      <c r="V158" s="24"/>
      <c r="W158" s="24"/>
      <c r="X158" s="24"/>
      <c r="Y158" s="24"/>
      <c r="Z158" s="24"/>
      <c r="AB158" s="8">
        <v>3060</v>
      </c>
      <c r="AC158" s="9">
        <f t="shared" si="55"/>
        <v>0.42636198968928524</v>
      </c>
      <c r="AD158" s="59">
        <f t="shared" si="56"/>
        <v>1.5933333333333333</v>
      </c>
      <c r="AE158" s="60">
        <f t="shared" si="57"/>
        <v>71.221999999999994</v>
      </c>
      <c r="AF158" s="61">
        <f t="shared" si="58"/>
        <v>1.1870333333333332</v>
      </c>
      <c r="AG158" s="62">
        <f t="shared" si="59"/>
        <v>85.801000000000002</v>
      </c>
      <c r="AH158" s="61">
        <f t="shared" si="60"/>
        <v>1.4300166666666667</v>
      </c>
      <c r="AI158" s="71">
        <f t="shared" si="61"/>
        <v>1144.0133333333333</v>
      </c>
    </row>
    <row r="159" spans="1:35" x14ac:dyDescent="0.2">
      <c r="A159" s="7" t="s">
        <v>31</v>
      </c>
      <c r="B159" s="8">
        <v>6229</v>
      </c>
      <c r="C159" s="8">
        <v>201</v>
      </c>
      <c r="D159" s="8">
        <v>186</v>
      </c>
      <c r="E159" s="8">
        <v>26</v>
      </c>
      <c r="F159" s="8">
        <v>86</v>
      </c>
      <c r="G159" s="8">
        <v>310</v>
      </c>
      <c r="H159" s="8">
        <v>25</v>
      </c>
      <c r="I159" s="8">
        <v>92</v>
      </c>
      <c r="J159" s="8">
        <v>630</v>
      </c>
      <c r="K159" s="8">
        <v>67</v>
      </c>
      <c r="L159" s="8">
        <v>89</v>
      </c>
      <c r="M159" s="21">
        <v>7.5</v>
      </c>
      <c r="N159" s="21">
        <v>7.5</v>
      </c>
      <c r="O159" s="21">
        <v>1.6479999999999999</v>
      </c>
      <c r="P159" s="21">
        <v>1.4370000000000001</v>
      </c>
      <c r="Q159" s="8">
        <v>99</v>
      </c>
      <c r="R159" s="21">
        <v>1.61</v>
      </c>
      <c r="S159" s="24"/>
      <c r="T159" s="24"/>
      <c r="U159" s="24"/>
      <c r="V159" s="24"/>
      <c r="W159" s="24"/>
      <c r="X159" s="24"/>
      <c r="Y159" s="24"/>
      <c r="Z159" s="24"/>
      <c r="AB159" s="8">
        <v>3031</v>
      </c>
      <c r="AC159" s="9">
        <f t="shared" si="55"/>
        <v>0.48659495906244982</v>
      </c>
      <c r="AD159" s="59">
        <f t="shared" si="56"/>
        <v>1.34</v>
      </c>
      <c r="AE159" s="60">
        <f t="shared" si="57"/>
        <v>37.386000000000003</v>
      </c>
      <c r="AF159" s="61">
        <f t="shared" si="58"/>
        <v>0.6231000000000001</v>
      </c>
      <c r="AG159" s="62">
        <f t="shared" si="59"/>
        <v>62.31</v>
      </c>
      <c r="AH159" s="61">
        <f t="shared" si="60"/>
        <v>1.0385</v>
      </c>
      <c r="AI159" s="71">
        <f t="shared" si="61"/>
        <v>830.8</v>
      </c>
    </row>
    <row r="160" spans="1:35" x14ac:dyDescent="0.2">
      <c r="A160" s="7" t="s">
        <v>32</v>
      </c>
      <c r="B160" s="8">
        <v>4691</v>
      </c>
      <c r="C160" s="8">
        <v>156</v>
      </c>
      <c r="D160" s="8">
        <v>371</v>
      </c>
      <c r="E160" s="8">
        <v>40</v>
      </c>
      <c r="F160" s="8">
        <v>89</v>
      </c>
      <c r="G160" s="8">
        <v>293</v>
      </c>
      <c r="H160" s="8">
        <v>26</v>
      </c>
      <c r="I160" s="8">
        <v>91</v>
      </c>
      <c r="J160" s="8">
        <v>800</v>
      </c>
      <c r="K160" s="8">
        <v>105</v>
      </c>
      <c r="L160" s="8">
        <v>87</v>
      </c>
      <c r="M160" s="21">
        <v>7.8</v>
      </c>
      <c r="N160" s="21">
        <v>7.6</v>
      </c>
      <c r="O160" s="21">
        <v>2.4569999999999999</v>
      </c>
      <c r="P160" s="21">
        <v>1.4790000000000001</v>
      </c>
      <c r="Q160" s="8">
        <v>66</v>
      </c>
      <c r="R160" s="21">
        <v>1.38</v>
      </c>
      <c r="S160" s="24"/>
      <c r="T160" s="24"/>
      <c r="U160" s="24"/>
      <c r="V160" s="24"/>
      <c r="W160" s="24"/>
      <c r="X160" s="24"/>
      <c r="Y160" s="24"/>
      <c r="Z160" s="24"/>
      <c r="AB160" s="8">
        <v>3597</v>
      </c>
      <c r="AC160" s="9">
        <f t="shared" si="55"/>
        <v>0.76678746535919851</v>
      </c>
      <c r="AD160" s="59">
        <f t="shared" si="56"/>
        <v>1.04</v>
      </c>
      <c r="AE160" s="60">
        <f t="shared" si="57"/>
        <v>57.875999999999998</v>
      </c>
      <c r="AF160" s="61">
        <f t="shared" si="58"/>
        <v>0.96460000000000001</v>
      </c>
      <c r="AG160" s="62">
        <f t="shared" si="59"/>
        <v>45.707999999999998</v>
      </c>
      <c r="AH160" s="61">
        <f t="shared" si="60"/>
        <v>0.76179999999999992</v>
      </c>
      <c r="AI160" s="71">
        <f t="shared" si="61"/>
        <v>609.44000000000005</v>
      </c>
    </row>
    <row r="161" spans="1:35" x14ac:dyDescent="0.2">
      <c r="A161" s="7" t="s">
        <v>33</v>
      </c>
      <c r="B161" s="8">
        <v>5410</v>
      </c>
      <c r="C161" s="8">
        <v>175</v>
      </c>
      <c r="D161" s="8">
        <v>151</v>
      </c>
      <c r="E161" s="8">
        <v>27</v>
      </c>
      <c r="F161" s="8">
        <v>82</v>
      </c>
      <c r="G161" s="8">
        <v>231</v>
      </c>
      <c r="H161" s="8">
        <v>11</v>
      </c>
      <c r="I161" s="8">
        <v>95</v>
      </c>
      <c r="J161" s="8">
        <v>706</v>
      </c>
      <c r="K161" s="8">
        <v>55</v>
      </c>
      <c r="L161" s="8">
        <v>92</v>
      </c>
      <c r="M161" s="21">
        <v>8.1</v>
      </c>
      <c r="N161" s="21">
        <v>7.9</v>
      </c>
      <c r="O161" s="21">
        <v>1.5940000000000001</v>
      </c>
      <c r="P161" s="21">
        <v>1.3180000000000001</v>
      </c>
      <c r="Q161" s="8">
        <v>99</v>
      </c>
      <c r="R161" s="21">
        <v>2.0099999999999998</v>
      </c>
      <c r="S161" s="24"/>
      <c r="T161" s="24"/>
      <c r="U161" s="24"/>
      <c r="V161" s="24"/>
      <c r="W161" s="24"/>
      <c r="X161" s="24"/>
      <c r="Y161" s="24"/>
      <c r="Z161" s="24"/>
      <c r="AB161" s="8">
        <v>3740</v>
      </c>
      <c r="AC161" s="9">
        <f t="shared" si="55"/>
        <v>0.69131238447319776</v>
      </c>
      <c r="AD161" s="59">
        <f t="shared" si="56"/>
        <v>1.1666666666666667</v>
      </c>
      <c r="AE161" s="60">
        <f t="shared" si="57"/>
        <v>26.425000000000001</v>
      </c>
      <c r="AF161" s="61">
        <f t="shared" si="58"/>
        <v>0.44041666666666668</v>
      </c>
      <c r="AG161" s="62">
        <f t="shared" si="59"/>
        <v>40.424999999999997</v>
      </c>
      <c r="AH161" s="61">
        <f t="shared" si="60"/>
        <v>0.67374999999999996</v>
      </c>
      <c r="AI161" s="71">
        <f t="shared" si="61"/>
        <v>539</v>
      </c>
    </row>
    <row r="162" spans="1:35" x14ac:dyDescent="0.2">
      <c r="A162" s="7" t="s">
        <v>34</v>
      </c>
      <c r="B162" s="8">
        <v>5659</v>
      </c>
      <c r="C162" s="8">
        <v>183</v>
      </c>
      <c r="D162" s="8">
        <v>210</v>
      </c>
      <c r="E162" s="8">
        <v>20</v>
      </c>
      <c r="F162" s="8">
        <v>90</v>
      </c>
      <c r="G162" s="8">
        <v>231</v>
      </c>
      <c r="H162" s="8">
        <v>10</v>
      </c>
      <c r="I162" s="8">
        <v>96</v>
      </c>
      <c r="J162" s="8">
        <v>511</v>
      </c>
      <c r="K162" s="8">
        <v>62</v>
      </c>
      <c r="L162" s="8">
        <v>88</v>
      </c>
      <c r="M162" s="21">
        <v>8</v>
      </c>
      <c r="N162" s="21">
        <v>7.9</v>
      </c>
      <c r="O162" s="21">
        <v>1.556</v>
      </c>
      <c r="P162" s="21">
        <v>1.411</v>
      </c>
      <c r="Q162" s="8">
        <v>99</v>
      </c>
      <c r="R162" s="21">
        <v>1.47</v>
      </c>
      <c r="S162" s="24"/>
      <c r="T162" s="24"/>
      <c r="U162" s="24"/>
      <c r="V162" s="24"/>
      <c r="W162" s="24"/>
      <c r="X162" s="24"/>
      <c r="Y162" s="24"/>
      <c r="Z162" s="24"/>
      <c r="AB162" s="8">
        <v>3622</v>
      </c>
      <c r="AC162" s="9">
        <f t="shared" si="55"/>
        <v>0.64004241031984455</v>
      </c>
      <c r="AD162" s="59">
        <f t="shared" si="56"/>
        <v>1.22</v>
      </c>
      <c r="AE162" s="60">
        <f t="shared" si="57"/>
        <v>38.43</v>
      </c>
      <c r="AF162" s="61">
        <f t="shared" si="58"/>
        <v>0.64049999999999996</v>
      </c>
      <c r="AG162" s="62">
        <f t="shared" si="59"/>
        <v>42.273000000000003</v>
      </c>
      <c r="AH162" s="61">
        <f t="shared" si="60"/>
        <v>0.70455000000000001</v>
      </c>
      <c r="AI162" s="71">
        <f t="shared" si="61"/>
        <v>563.64</v>
      </c>
    </row>
    <row r="163" spans="1:35" x14ac:dyDescent="0.2">
      <c r="A163" s="7" t="s">
        <v>35</v>
      </c>
      <c r="B163" s="8">
        <v>5324</v>
      </c>
      <c r="C163" s="8">
        <v>177</v>
      </c>
      <c r="D163" s="8">
        <v>210</v>
      </c>
      <c r="E163" s="8">
        <v>29</v>
      </c>
      <c r="F163" s="8">
        <v>86</v>
      </c>
      <c r="G163" s="8">
        <v>265</v>
      </c>
      <c r="H163" s="8">
        <v>16</v>
      </c>
      <c r="I163" s="8">
        <v>94</v>
      </c>
      <c r="J163" s="8">
        <v>665</v>
      </c>
      <c r="K163" s="8">
        <v>78</v>
      </c>
      <c r="L163" s="8">
        <v>88</v>
      </c>
      <c r="M163" s="21">
        <v>8</v>
      </c>
      <c r="N163" s="21">
        <v>8</v>
      </c>
      <c r="O163" s="21">
        <v>1.6639999999999999</v>
      </c>
      <c r="P163" s="21">
        <v>1.3440000000000001</v>
      </c>
      <c r="Q163" s="8">
        <v>44</v>
      </c>
      <c r="R163" s="21">
        <v>1.64</v>
      </c>
      <c r="S163" s="24"/>
      <c r="T163" s="24"/>
      <c r="U163" s="24"/>
      <c r="V163" s="24"/>
      <c r="W163" s="24"/>
      <c r="X163" s="24"/>
      <c r="Y163" s="24"/>
      <c r="Z163" s="24"/>
      <c r="AB163" s="8">
        <v>3614</v>
      </c>
      <c r="AC163" s="9">
        <f t="shared" si="55"/>
        <v>0.67881292261457549</v>
      </c>
      <c r="AD163" s="59">
        <f t="shared" si="56"/>
        <v>1.18</v>
      </c>
      <c r="AE163" s="60">
        <f t="shared" si="57"/>
        <v>37.17</v>
      </c>
      <c r="AF163" s="61">
        <f t="shared" si="58"/>
        <v>0.61950000000000005</v>
      </c>
      <c r="AG163" s="62">
        <f t="shared" si="59"/>
        <v>46.905000000000001</v>
      </c>
      <c r="AH163" s="61">
        <f t="shared" si="60"/>
        <v>0.78175000000000006</v>
      </c>
      <c r="AI163" s="71">
        <f t="shared" si="61"/>
        <v>625.4</v>
      </c>
    </row>
    <row r="164" spans="1:35" x14ac:dyDescent="0.2">
      <c r="A164" s="7" t="s">
        <v>36</v>
      </c>
      <c r="B164" s="8">
        <v>5626</v>
      </c>
      <c r="C164" s="8">
        <v>181</v>
      </c>
      <c r="D164" s="8">
        <v>327</v>
      </c>
      <c r="E164" s="8">
        <v>28</v>
      </c>
      <c r="F164" s="8">
        <v>91</v>
      </c>
      <c r="G164" s="8">
        <v>342</v>
      </c>
      <c r="H164" s="8">
        <v>16</v>
      </c>
      <c r="I164" s="8">
        <v>95</v>
      </c>
      <c r="J164" s="8">
        <v>741</v>
      </c>
      <c r="K164" s="8">
        <v>71</v>
      </c>
      <c r="L164" s="8">
        <v>90</v>
      </c>
      <c r="M164" s="21">
        <v>7.5</v>
      </c>
      <c r="N164" s="21">
        <v>7.6</v>
      </c>
      <c r="O164" s="21">
        <v>2.1320000000000001</v>
      </c>
      <c r="P164" s="21">
        <v>1.3740000000000001</v>
      </c>
      <c r="Q164" s="8">
        <v>77</v>
      </c>
      <c r="R164" s="21">
        <v>1.71</v>
      </c>
      <c r="S164" s="24"/>
      <c r="T164" s="24"/>
      <c r="U164" s="24"/>
      <c r="V164" s="24"/>
      <c r="W164" s="24"/>
      <c r="X164" s="24"/>
      <c r="Y164" s="24"/>
      <c r="Z164" s="24"/>
      <c r="AB164" s="8">
        <v>3391</v>
      </c>
      <c r="AC164" s="9">
        <f t="shared" si="55"/>
        <v>0.60273729114824026</v>
      </c>
      <c r="AD164" s="59">
        <f t="shared" si="56"/>
        <v>1.2066666666666668</v>
      </c>
      <c r="AE164" s="60">
        <f t="shared" si="57"/>
        <v>59.186999999999998</v>
      </c>
      <c r="AF164" s="61">
        <f t="shared" si="58"/>
        <v>0.98644999999999994</v>
      </c>
      <c r="AG164" s="62">
        <f t="shared" si="59"/>
        <v>61.902000000000001</v>
      </c>
      <c r="AH164" s="61">
        <f t="shared" si="60"/>
        <v>1.0317000000000001</v>
      </c>
      <c r="AI164" s="71">
        <f t="shared" si="61"/>
        <v>825.36000000000013</v>
      </c>
    </row>
    <row r="165" spans="1:35" x14ac:dyDescent="0.2">
      <c r="A165" s="7" t="s">
        <v>37</v>
      </c>
      <c r="B165" s="8">
        <v>5848</v>
      </c>
      <c r="C165" s="8">
        <v>195</v>
      </c>
      <c r="D165" s="8">
        <v>185</v>
      </c>
      <c r="E165" s="8">
        <v>28</v>
      </c>
      <c r="F165" s="8">
        <v>85</v>
      </c>
      <c r="G165" s="8">
        <v>343</v>
      </c>
      <c r="H165" s="8">
        <v>15</v>
      </c>
      <c r="I165" s="8">
        <v>96</v>
      </c>
      <c r="J165" s="8">
        <v>661</v>
      </c>
      <c r="K165" s="8">
        <v>77</v>
      </c>
      <c r="L165" s="8">
        <v>88</v>
      </c>
      <c r="M165" s="21">
        <v>7.7</v>
      </c>
      <c r="N165" s="21">
        <v>7.5</v>
      </c>
      <c r="O165" s="21">
        <v>1.6479999999999999</v>
      </c>
      <c r="P165" s="21">
        <v>1.258</v>
      </c>
      <c r="Q165" s="8">
        <v>22</v>
      </c>
      <c r="R165" s="21">
        <v>2.6</v>
      </c>
      <c r="S165" s="24"/>
      <c r="T165" s="24"/>
      <c r="U165" s="24"/>
      <c r="V165" s="24"/>
      <c r="W165" s="24"/>
      <c r="X165" s="24"/>
      <c r="Y165" s="24"/>
      <c r="Z165" s="24"/>
      <c r="AB165" s="8">
        <v>3433</v>
      </c>
      <c r="AC165" s="9">
        <f t="shared" si="55"/>
        <v>0.58703830369357046</v>
      </c>
      <c r="AD165" s="59">
        <f t="shared" si="56"/>
        <v>1.3</v>
      </c>
      <c r="AE165" s="60">
        <f t="shared" si="57"/>
        <v>36.075000000000003</v>
      </c>
      <c r="AF165" s="61">
        <f t="shared" si="58"/>
        <v>0.60125000000000006</v>
      </c>
      <c r="AG165" s="62">
        <f t="shared" si="59"/>
        <v>66.885000000000005</v>
      </c>
      <c r="AH165" s="61">
        <f t="shared" si="60"/>
        <v>1.1147500000000001</v>
      </c>
      <c r="AI165" s="71">
        <f t="shared" si="61"/>
        <v>891.8</v>
      </c>
    </row>
    <row r="166" spans="1:35" ht="13.5" thickBot="1" x14ac:dyDescent="0.25">
      <c r="A166" s="7" t="s">
        <v>38</v>
      </c>
      <c r="B166" s="8">
        <v>5369</v>
      </c>
      <c r="C166" s="8">
        <v>173</v>
      </c>
      <c r="D166" s="8">
        <v>348</v>
      </c>
      <c r="E166" s="8">
        <v>29</v>
      </c>
      <c r="F166" s="8">
        <v>92</v>
      </c>
      <c r="G166" s="8">
        <v>427</v>
      </c>
      <c r="H166" s="8">
        <v>16</v>
      </c>
      <c r="I166" s="8">
        <v>96</v>
      </c>
      <c r="J166" s="8">
        <v>950</v>
      </c>
      <c r="K166" s="8">
        <v>64</v>
      </c>
      <c r="L166" s="8">
        <v>93</v>
      </c>
      <c r="M166" s="21">
        <v>8.1</v>
      </c>
      <c r="N166" s="21">
        <v>7.8</v>
      </c>
      <c r="O166" s="21">
        <v>1.748</v>
      </c>
      <c r="P166" s="21">
        <v>1.385</v>
      </c>
      <c r="Q166" s="8">
        <v>77</v>
      </c>
      <c r="R166" s="21">
        <v>1.18</v>
      </c>
      <c r="S166" s="24"/>
      <c r="T166" s="24"/>
      <c r="U166" s="24"/>
      <c r="V166" s="24"/>
      <c r="W166" s="24"/>
      <c r="X166" s="24"/>
      <c r="Y166" s="24"/>
      <c r="Z166" s="24"/>
      <c r="AB166" s="8">
        <v>3849</v>
      </c>
      <c r="AC166" s="9">
        <f t="shared" si="55"/>
        <v>0.71689327621531007</v>
      </c>
      <c r="AD166" s="59">
        <f t="shared" si="56"/>
        <v>1.1533333333333333</v>
      </c>
      <c r="AE166" s="60">
        <f t="shared" si="57"/>
        <v>60.204000000000001</v>
      </c>
      <c r="AF166" s="61">
        <f t="shared" si="58"/>
        <v>1.0034000000000001</v>
      </c>
      <c r="AG166" s="62">
        <f t="shared" si="59"/>
        <v>73.870999999999995</v>
      </c>
      <c r="AH166" s="61">
        <f t="shared" si="60"/>
        <v>1.2311833333333333</v>
      </c>
      <c r="AI166" s="71">
        <f t="shared" si="61"/>
        <v>984.94666666666672</v>
      </c>
    </row>
    <row r="167" spans="1:35" ht="14.25" thickTop="1" thickBot="1" x14ac:dyDescent="0.25">
      <c r="A167" s="10" t="s">
        <v>72</v>
      </c>
      <c r="B167" s="26">
        <f>SUM(B155:B166)</f>
        <v>74731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20"/>
      <c r="N167" s="20"/>
      <c r="O167" s="20"/>
      <c r="P167" s="20"/>
      <c r="Q167" s="28">
        <f>SUM(Q155:Q166)</f>
        <v>880</v>
      </c>
      <c r="R167" s="20"/>
      <c r="S167" s="24"/>
      <c r="T167" s="24"/>
      <c r="U167" s="24"/>
      <c r="V167" s="24"/>
      <c r="W167" s="24"/>
      <c r="X167" s="24"/>
      <c r="Y167" s="24"/>
      <c r="Z167" s="24"/>
      <c r="AB167" s="26">
        <f>SUM(AB155:AB166)</f>
        <v>41105</v>
      </c>
      <c r="AC167" s="20"/>
      <c r="AD167" s="63"/>
      <c r="AE167" s="64"/>
      <c r="AF167" s="65"/>
      <c r="AG167" s="66"/>
      <c r="AH167" s="65"/>
      <c r="AI167" s="72"/>
    </row>
    <row r="168" spans="1:35" ht="14.25" thickTop="1" thickBot="1" x14ac:dyDescent="0.25">
      <c r="A168" s="19" t="s">
        <v>73</v>
      </c>
      <c r="B168" s="12">
        <f t="shared" ref="B168:R168" si="62">AVERAGE(B155:B166)</f>
        <v>6227.583333333333</v>
      </c>
      <c r="C168" s="12">
        <f t="shared" si="62"/>
        <v>204.75</v>
      </c>
      <c r="D168" s="12">
        <f t="shared" si="62"/>
        <v>247.75</v>
      </c>
      <c r="E168" s="12">
        <f>AVERAGE(E155:E166)</f>
        <v>29.416666666666668</v>
      </c>
      <c r="F168" s="12">
        <f>AVERAGE(F155:F166)</f>
        <v>87.416666666666671</v>
      </c>
      <c r="G168" s="12">
        <f>AVERAGE(G155:G166)</f>
        <v>310.83333333333331</v>
      </c>
      <c r="H168" s="12">
        <f>AVERAGE(H155:H166)</f>
        <v>19.666666666666668</v>
      </c>
      <c r="I168" s="12">
        <f>AVERAGE(I155:I166)</f>
        <v>93.583333333333329</v>
      </c>
      <c r="J168" s="12">
        <f t="shared" si="62"/>
        <v>704.25</v>
      </c>
      <c r="K168" s="12">
        <f>AVERAGE(K155:K166)</f>
        <v>75.25</v>
      </c>
      <c r="L168" s="12">
        <f>AVERAGE(L155:L166)</f>
        <v>88.75</v>
      </c>
      <c r="M168" s="15">
        <f t="shared" si="62"/>
        <v>7.8333333333333321</v>
      </c>
      <c r="N168" s="15">
        <f t="shared" si="62"/>
        <v>7.6833333333333327</v>
      </c>
      <c r="O168" s="15">
        <f t="shared" si="62"/>
        <v>1.6884999999999997</v>
      </c>
      <c r="P168" s="15">
        <f t="shared" si="62"/>
        <v>1.3391666666666666</v>
      </c>
      <c r="Q168" s="12">
        <f t="shared" si="62"/>
        <v>73.333333333333329</v>
      </c>
      <c r="R168" s="15">
        <f t="shared" si="62"/>
        <v>1.5966666666666669</v>
      </c>
      <c r="S168" s="24"/>
      <c r="T168" s="24"/>
      <c r="U168" s="24"/>
      <c r="V168" s="24"/>
      <c r="W168" s="24"/>
      <c r="X168" s="24"/>
      <c r="Y168" s="24"/>
      <c r="Z168" s="24"/>
      <c r="AB168" s="12">
        <f>AVERAGE(AB155:AB166)</f>
        <v>3425.4166666666665</v>
      </c>
      <c r="AC168" s="15">
        <f>AVERAGE(AC155:AC166)</f>
        <v>0.57307150892205672</v>
      </c>
      <c r="AD168" s="67">
        <f t="shared" ref="AD168" si="63">C168/$C$2</f>
        <v>1.365</v>
      </c>
      <c r="AE168" s="68">
        <f t="shared" ref="AE168" si="64">(C168*D168)/1000</f>
        <v>50.726812500000001</v>
      </c>
      <c r="AF168" s="69">
        <f t="shared" si="58"/>
        <v>0.84544687500000004</v>
      </c>
      <c r="AG168" s="70">
        <f t="shared" ref="AG168" si="65">(C168*G168)/1000</f>
        <v>63.643124999999991</v>
      </c>
      <c r="AH168" s="69">
        <f t="shared" si="60"/>
        <v>1.0607187499999999</v>
      </c>
      <c r="AI168" s="73">
        <f>AVERAGE(AI155:AI166)</f>
        <v>845.97666666666657</v>
      </c>
    </row>
    <row r="169" spans="1:35" ht="13.5" thickTop="1" x14ac:dyDescent="0.2">
      <c r="C169" s="13"/>
    </row>
    <row r="170" spans="1:35" ht="13.5" thickBot="1" x14ac:dyDescent="0.25"/>
    <row r="171" spans="1:35" ht="13.5" thickTop="1" x14ac:dyDescent="0.2">
      <c r="A171" s="35" t="s">
        <v>5</v>
      </c>
      <c r="B171" s="16" t="s">
        <v>6</v>
      </c>
      <c r="C171" s="16" t="s">
        <v>6</v>
      </c>
      <c r="D171" s="16" t="s">
        <v>7</v>
      </c>
      <c r="E171" s="16" t="s">
        <v>8</v>
      </c>
      <c r="F171" s="22" t="s">
        <v>2</v>
      </c>
      <c r="G171" s="16" t="s">
        <v>9</v>
      </c>
      <c r="H171" s="16" t="s">
        <v>10</v>
      </c>
      <c r="I171" s="22" t="s">
        <v>3</v>
      </c>
      <c r="J171" s="16" t="s">
        <v>11</v>
      </c>
      <c r="K171" s="16" t="s">
        <v>12</v>
      </c>
      <c r="L171" s="22" t="s">
        <v>13</v>
      </c>
      <c r="M171" s="16" t="s">
        <v>14</v>
      </c>
      <c r="N171" s="16" t="s">
        <v>15</v>
      </c>
      <c r="O171" s="16" t="s">
        <v>16</v>
      </c>
      <c r="P171" s="16" t="s">
        <v>17</v>
      </c>
      <c r="Q171" s="16" t="s">
        <v>56</v>
      </c>
      <c r="R171" s="16" t="s">
        <v>56</v>
      </c>
      <c r="S171" s="4"/>
      <c r="T171" s="4"/>
      <c r="U171" s="4"/>
      <c r="V171" s="4"/>
      <c r="W171" s="4"/>
      <c r="X171" s="4"/>
      <c r="Y171" s="4"/>
      <c r="Z171" s="4"/>
      <c r="AB171" s="36" t="s">
        <v>18</v>
      </c>
      <c r="AC171" s="36" t="s">
        <v>19</v>
      </c>
      <c r="AD171" s="51" t="s">
        <v>57</v>
      </c>
      <c r="AE171" s="52" t="s">
        <v>58</v>
      </c>
      <c r="AF171" s="53" t="s">
        <v>59</v>
      </c>
      <c r="AG171" s="54" t="s">
        <v>57</v>
      </c>
      <c r="AH171" s="53" t="s">
        <v>57</v>
      </c>
      <c r="AI171" s="51" t="s">
        <v>123</v>
      </c>
    </row>
    <row r="172" spans="1:35" ht="13.5" thickBot="1" x14ac:dyDescent="0.25">
      <c r="A172" s="29" t="s">
        <v>74</v>
      </c>
      <c r="B172" s="17" t="s">
        <v>21</v>
      </c>
      <c r="C172" s="18" t="s">
        <v>22</v>
      </c>
      <c r="D172" s="17" t="s">
        <v>23</v>
      </c>
      <c r="E172" s="17" t="s">
        <v>23</v>
      </c>
      <c r="F172" s="23" t="s">
        <v>24</v>
      </c>
      <c r="G172" s="17" t="s">
        <v>23</v>
      </c>
      <c r="H172" s="17" t="s">
        <v>23</v>
      </c>
      <c r="I172" s="23" t="s">
        <v>24</v>
      </c>
      <c r="J172" s="17" t="s">
        <v>23</v>
      </c>
      <c r="K172" s="17" t="s">
        <v>23</v>
      </c>
      <c r="L172" s="23" t="s">
        <v>24</v>
      </c>
      <c r="M172" s="17"/>
      <c r="N172" s="17"/>
      <c r="O172" s="17"/>
      <c r="P172" s="17"/>
      <c r="Q172" s="17" t="s">
        <v>61</v>
      </c>
      <c r="R172" s="17" t="s">
        <v>24</v>
      </c>
      <c r="S172" s="4"/>
      <c r="T172" s="4"/>
      <c r="U172" s="4"/>
      <c r="V172" s="4"/>
      <c r="W172" s="4"/>
      <c r="X172" s="4"/>
      <c r="Y172" s="4"/>
      <c r="Z172" s="4"/>
      <c r="AB172" s="18" t="s">
        <v>25</v>
      </c>
      <c r="AC172" s="18" t="s">
        <v>26</v>
      </c>
      <c r="AD172" s="55" t="s">
        <v>6</v>
      </c>
      <c r="AE172" s="56" t="s">
        <v>62</v>
      </c>
      <c r="AF172" s="57" t="s">
        <v>63</v>
      </c>
      <c r="AG172" s="58" t="s">
        <v>64</v>
      </c>
      <c r="AH172" s="57" t="s">
        <v>65</v>
      </c>
      <c r="AI172" s="55" t="s">
        <v>124</v>
      </c>
    </row>
    <row r="173" spans="1:35" ht="13.5" thickTop="1" x14ac:dyDescent="0.2">
      <c r="A173" s="7" t="s">
        <v>27</v>
      </c>
      <c r="B173" s="8">
        <v>5617</v>
      </c>
      <c r="C173" s="8">
        <v>181</v>
      </c>
      <c r="D173" s="8">
        <v>222</v>
      </c>
      <c r="E173" s="8">
        <v>30</v>
      </c>
      <c r="F173" s="8">
        <v>87</v>
      </c>
      <c r="G173" s="8">
        <v>336</v>
      </c>
      <c r="H173" s="8">
        <v>17</v>
      </c>
      <c r="I173" s="8">
        <v>95</v>
      </c>
      <c r="J173" s="8">
        <v>637</v>
      </c>
      <c r="K173" s="8">
        <v>57</v>
      </c>
      <c r="L173" s="8">
        <v>91</v>
      </c>
      <c r="M173" s="21">
        <v>7.8</v>
      </c>
      <c r="N173" s="21">
        <v>7.8</v>
      </c>
      <c r="O173" s="21">
        <v>1.921</v>
      </c>
      <c r="P173" s="21">
        <v>1.224</v>
      </c>
      <c r="Q173" s="8">
        <v>99</v>
      </c>
      <c r="R173" s="21">
        <v>0.85</v>
      </c>
      <c r="S173" s="24"/>
      <c r="T173" s="24"/>
      <c r="U173" s="24"/>
      <c r="V173" s="24"/>
      <c r="W173" s="24"/>
      <c r="X173" s="24"/>
      <c r="Y173" s="24"/>
      <c r="Z173" s="24"/>
      <c r="AB173" s="8">
        <v>2978</v>
      </c>
      <c r="AC173" s="9">
        <f t="shared" ref="AC173:AC184" si="66">AB173/B173</f>
        <v>0.5301762506676162</v>
      </c>
      <c r="AD173" s="59">
        <f>C173/$C$2</f>
        <v>1.2066666666666668</v>
      </c>
      <c r="AE173" s="60">
        <f>(C173*D173)/1000</f>
        <v>40.182000000000002</v>
      </c>
      <c r="AF173" s="61">
        <f>(AE173)/$E$3</f>
        <v>0.66970000000000007</v>
      </c>
      <c r="AG173" s="62">
        <f>(C173*G173)/1000</f>
        <v>60.816000000000003</v>
      </c>
      <c r="AH173" s="61">
        <f>(AG173)/$G$3</f>
        <v>1.0136000000000001</v>
      </c>
      <c r="AI173" s="71">
        <f>(0.8*C173*G173)/60</f>
        <v>810.88</v>
      </c>
    </row>
    <row r="174" spans="1:35" x14ac:dyDescent="0.2">
      <c r="A174" s="7" t="s">
        <v>28</v>
      </c>
      <c r="B174" s="8">
        <v>4676</v>
      </c>
      <c r="C174" s="8">
        <v>161</v>
      </c>
      <c r="D174" s="8">
        <v>468</v>
      </c>
      <c r="E174" s="8">
        <v>51</v>
      </c>
      <c r="F174" s="8">
        <v>89</v>
      </c>
      <c r="G174" s="8">
        <v>282</v>
      </c>
      <c r="H174" s="8">
        <v>16</v>
      </c>
      <c r="I174" s="8">
        <v>94</v>
      </c>
      <c r="J174" s="8">
        <v>898</v>
      </c>
      <c r="K174" s="8">
        <v>50</v>
      </c>
      <c r="L174" s="8">
        <v>94</v>
      </c>
      <c r="M174" s="21">
        <v>8.1</v>
      </c>
      <c r="N174" s="21">
        <v>7.7</v>
      </c>
      <c r="O174" s="21">
        <v>1.6559999999999999</v>
      </c>
      <c r="P174" s="21">
        <v>1.4339999999999999</v>
      </c>
      <c r="Q174" s="8">
        <v>110</v>
      </c>
      <c r="R174" s="21">
        <v>0.67</v>
      </c>
      <c r="S174" s="24"/>
      <c r="T174" s="24"/>
      <c r="U174" s="24"/>
      <c r="V174" s="24"/>
      <c r="W174" s="24"/>
      <c r="X174" s="24"/>
      <c r="Y174" s="24"/>
      <c r="Z174" s="24"/>
      <c r="AB174" s="8">
        <v>2494</v>
      </c>
      <c r="AC174" s="9">
        <f t="shared" si="66"/>
        <v>0.53336184773310524</v>
      </c>
      <c r="AD174" s="59">
        <f t="shared" ref="AD174:AD184" si="67">C174/$C$2</f>
        <v>1.0733333333333333</v>
      </c>
      <c r="AE174" s="60">
        <f t="shared" ref="AE174:AE184" si="68">(C174*D174)/1000</f>
        <v>75.347999999999999</v>
      </c>
      <c r="AF174" s="61">
        <f t="shared" ref="AF174:AF186" si="69">(AE174)/$E$3</f>
        <v>1.2558</v>
      </c>
      <c r="AG174" s="62">
        <f t="shared" ref="AG174:AG184" si="70">(C174*G174)/1000</f>
        <v>45.402000000000001</v>
      </c>
      <c r="AH174" s="61">
        <f t="shared" ref="AH174:AH186" si="71">(AG174)/$G$3</f>
        <v>0.75670000000000004</v>
      </c>
      <c r="AI174" s="71">
        <f t="shared" ref="AI174:AI184" si="72">(0.8*C174*G174)/60</f>
        <v>605.36000000000013</v>
      </c>
    </row>
    <row r="175" spans="1:35" x14ac:dyDescent="0.2">
      <c r="A175" s="7" t="s">
        <v>29</v>
      </c>
      <c r="B175" s="8">
        <v>5951</v>
      </c>
      <c r="C175" s="8">
        <v>192</v>
      </c>
      <c r="D175" s="8">
        <v>274</v>
      </c>
      <c r="E175" s="8">
        <v>12</v>
      </c>
      <c r="F175" s="8">
        <v>96</v>
      </c>
      <c r="G175" s="8">
        <v>239</v>
      </c>
      <c r="H175" s="8">
        <v>9</v>
      </c>
      <c r="I175" s="8">
        <v>96</v>
      </c>
      <c r="J175" s="8">
        <v>736</v>
      </c>
      <c r="K175" s="8">
        <v>36</v>
      </c>
      <c r="L175" s="8">
        <v>95</v>
      </c>
      <c r="M175" s="21">
        <v>7.8</v>
      </c>
      <c r="N175" s="21">
        <v>7.5</v>
      </c>
      <c r="O175" s="21">
        <v>1.605</v>
      </c>
      <c r="P175" s="21">
        <v>1.177</v>
      </c>
      <c r="Q175" s="8">
        <v>110</v>
      </c>
      <c r="R175" s="21">
        <v>1.1399999999999999</v>
      </c>
      <c r="S175" s="24"/>
      <c r="T175" s="24"/>
      <c r="U175" s="24"/>
      <c r="V175" s="24"/>
      <c r="W175" s="24"/>
      <c r="X175" s="24"/>
      <c r="Y175" s="24"/>
      <c r="Z175" s="24"/>
      <c r="AB175" s="8">
        <v>2764</v>
      </c>
      <c r="AC175" s="9">
        <f t="shared" si="66"/>
        <v>0.46445975466308181</v>
      </c>
      <c r="AD175" s="59">
        <f t="shared" si="67"/>
        <v>1.28</v>
      </c>
      <c r="AE175" s="60">
        <f t="shared" si="68"/>
        <v>52.607999999999997</v>
      </c>
      <c r="AF175" s="61">
        <f t="shared" si="69"/>
        <v>0.87679999999999991</v>
      </c>
      <c r="AG175" s="62">
        <f t="shared" si="70"/>
        <v>45.887999999999998</v>
      </c>
      <c r="AH175" s="61">
        <f t="shared" si="71"/>
        <v>0.76479999999999992</v>
      </c>
      <c r="AI175" s="71">
        <f t="shared" si="72"/>
        <v>611.84000000000015</v>
      </c>
    </row>
    <row r="176" spans="1:35" x14ac:dyDescent="0.2">
      <c r="A176" s="7" t="s">
        <v>30</v>
      </c>
      <c r="B176" s="8">
        <v>5262</v>
      </c>
      <c r="C176" s="8">
        <v>175</v>
      </c>
      <c r="D176" s="8">
        <v>323</v>
      </c>
      <c r="E176" s="8">
        <v>21</v>
      </c>
      <c r="F176" s="8">
        <v>94</v>
      </c>
      <c r="G176" s="8">
        <v>280</v>
      </c>
      <c r="H176" s="8">
        <v>10</v>
      </c>
      <c r="I176" s="8">
        <v>96</v>
      </c>
      <c r="J176" s="8">
        <v>755</v>
      </c>
      <c r="K176" s="8">
        <v>58</v>
      </c>
      <c r="L176" s="8">
        <v>92</v>
      </c>
      <c r="M176" s="21">
        <v>7.9</v>
      </c>
      <c r="N176" s="21">
        <v>7.8</v>
      </c>
      <c r="O176" s="21">
        <v>1.7729999999999999</v>
      </c>
      <c r="P176" s="21">
        <v>1.3759999999999999</v>
      </c>
      <c r="Q176" s="8">
        <v>88</v>
      </c>
      <c r="R176" s="21">
        <v>1.23</v>
      </c>
      <c r="S176" s="24"/>
      <c r="T176" s="24"/>
      <c r="U176" s="24"/>
      <c r="V176" s="24"/>
      <c r="W176" s="24"/>
      <c r="X176" s="24"/>
      <c r="Y176" s="24"/>
      <c r="Z176" s="24"/>
      <c r="AB176" s="8">
        <v>2763</v>
      </c>
      <c r="AC176" s="9">
        <f t="shared" si="66"/>
        <v>0.52508551881413912</v>
      </c>
      <c r="AD176" s="59">
        <f t="shared" si="67"/>
        <v>1.1666666666666667</v>
      </c>
      <c r="AE176" s="60">
        <f t="shared" si="68"/>
        <v>56.524999999999999</v>
      </c>
      <c r="AF176" s="61">
        <f t="shared" si="69"/>
        <v>0.94208333333333327</v>
      </c>
      <c r="AG176" s="62">
        <f t="shared" si="70"/>
        <v>49</v>
      </c>
      <c r="AH176" s="61">
        <f t="shared" si="71"/>
        <v>0.81666666666666665</v>
      </c>
      <c r="AI176" s="71">
        <f t="shared" si="72"/>
        <v>653.33333333333337</v>
      </c>
    </row>
    <row r="177" spans="1:35" x14ac:dyDescent="0.2">
      <c r="A177" s="7" t="s">
        <v>31</v>
      </c>
      <c r="B177" s="8">
        <v>4889</v>
      </c>
      <c r="C177" s="8">
        <v>158</v>
      </c>
      <c r="D177" s="8">
        <v>235</v>
      </c>
      <c r="E177" s="8">
        <v>14</v>
      </c>
      <c r="F177" s="8">
        <v>94</v>
      </c>
      <c r="G177" s="8">
        <v>306</v>
      </c>
      <c r="H177" s="8">
        <v>7</v>
      </c>
      <c r="I177" s="8">
        <v>98</v>
      </c>
      <c r="J177" s="8">
        <v>706</v>
      </c>
      <c r="K177" s="8">
        <v>39</v>
      </c>
      <c r="L177" s="8">
        <v>94</v>
      </c>
      <c r="M177" s="21">
        <v>8</v>
      </c>
      <c r="N177" s="21">
        <v>7.9</v>
      </c>
      <c r="O177" s="21">
        <v>1.7450000000000001</v>
      </c>
      <c r="P177" s="21">
        <v>1.61</v>
      </c>
      <c r="Q177" s="8">
        <v>110</v>
      </c>
      <c r="R177" s="21">
        <v>1.38</v>
      </c>
      <c r="S177" s="24"/>
      <c r="T177" s="24"/>
      <c r="U177" s="24"/>
      <c r="V177" s="24"/>
      <c r="W177" s="24"/>
      <c r="X177" s="24"/>
      <c r="Y177" s="24"/>
      <c r="Z177" s="24"/>
      <c r="AB177" s="8">
        <v>2811</v>
      </c>
      <c r="AC177" s="9">
        <f t="shared" si="66"/>
        <v>0.57496420535896908</v>
      </c>
      <c r="AD177" s="59">
        <f t="shared" si="67"/>
        <v>1.0533333333333332</v>
      </c>
      <c r="AE177" s="60">
        <f t="shared" si="68"/>
        <v>37.130000000000003</v>
      </c>
      <c r="AF177" s="61">
        <f t="shared" si="69"/>
        <v>0.61883333333333335</v>
      </c>
      <c r="AG177" s="62">
        <f t="shared" si="70"/>
        <v>48.347999999999999</v>
      </c>
      <c r="AH177" s="61">
        <f t="shared" si="71"/>
        <v>0.80579999999999996</v>
      </c>
      <c r="AI177" s="71">
        <f t="shared" si="72"/>
        <v>644.64</v>
      </c>
    </row>
    <row r="178" spans="1:35" x14ac:dyDescent="0.2">
      <c r="A178" s="7" t="s">
        <v>32</v>
      </c>
      <c r="B178" s="8">
        <v>5742</v>
      </c>
      <c r="C178" s="8">
        <v>191</v>
      </c>
      <c r="D178" s="8">
        <v>175</v>
      </c>
      <c r="E178" s="8">
        <v>17</v>
      </c>
      <c r="F178" s="8">
        <v>91</v>
      </c>
      <c r="G178" s="8">
        <v>241</v>
      </c>
      <c r="H178" s="8">
        <v>8</v>
      </c>
      <c r="I178" s="8">
        <v>97</v>
      </c>
      <c r="J178" s="8">
        <v>540</v>
      </c>
      <c r="K178" s="8">
        <v>41</v>
      </c>
      <c r="L178" s="8">
        <v>92</v>
      </c>
      <c r="M178" s="21">
        <v>8</v>
      </c>
      <c r="N178" s="21">
        <v>8</v>
      </c>
      <c r="O178" s="21">
        <v>1.669</v>
      </c>
      <c r="P178" s="21">
        <v>1.2430000000000001</v>
      </c>
      <c r="Q178" s="8">
        <v>88</v>
      </c>
      <c r="R178" s="21">
        <v>1.45</v>
      </c>
      <c r="S178" s="24"/>
      <c r="T178" s="24"/>
      <c r="U178" s="24"/>
      <c r="V178" s="24"/>
      <c r="W178" s="24"/>
      <c r="X178" s="24"/>
      <c r="Y178" s="24"/>
      <c r="Z178" s="24"/>
      <c r="AB178" s="8">
        <v>2886</v>
      </c>
      <c r="AC178" s="9">
        <f t="shared" si="66"/>
        <v>0.50261233019853713</v>
      </c>
      <c r="AD178" s="59">
        <f t="shared" si="67"/>
        <v>1.2733333333333334</v>
      </c>
      <c r="AE178" s="60">
        <f t="shared" si="68"/>
        <v>33.424999999999997</v>
      </c>
      <c r="AF178" s="61">
        <f t="shared" si="69"/>
        <v>0.55708333333333326</v>
      </c>
      <c r="AG178" s="62">
        <f t="shared" si="70"/>
        <v>46.030999999999999</v>
      </c>
      <c r="AH178" s="61">
        <f t="shared" si="71"/>
        <v>0.76718333333333333</v>
      </c>
      <c r="AI178" s="71">
        <f t="shared" si="72"/>
        <v>613.74666666666667</v>
      </c>
    </row>
    <row r="179" spans="1:35" x14ac:dyDescent="0.2">
      <c r="A179" s="7" t="s">
        <v>33</v>
      </c>
      <c r="B179" s="8">
        <v>5516</v>
      </c>
      <c r="C179" s="8">
        <v>178</v>
      </c>
      <c r="D179" s="8">
        <v>306</v>
      </c>
      <c r="E179" s="8">
        <v>15</v>
      </c>
      <c r="F179" s="8">
        <v>95</v>
      </c>
      <c r="G179" s="8">
        <v>269</v>
      </c>
      <c r="H179" s="8">
        <v>4</v>
      </c>
      <c r="I179" s="8">
        <v>99</v>
      </c>
      <c r="J179" s="8">
        <v>681</v>
      </c>
      <c r="K179" s="8">
        <v>26</v>
      </c>
      <c r="L179" s="8">
        <v>96</v>
      </c>
      <c r="M179" s="21">
        <v>7.5</v>
      </c>
      <c r="N179" s="21">
        <v>7.6</v>
      </c>
      <c r="O179" s="21">
        <v>1.6459999999999999</v>
      </c>
      <c r="P179" s="21">
        <v>1.175</v>
      </c>
      <c r="Q179" s="8">
        <v>99</v>
      </c>
      <c r="R179" s="21">
        <v>1.33</v>
      </c>
      <c r="S179" s="24"/>
      <c r="T179" s="24"/>
      <c r="U179" s="24"/>
      <c r="V179" s="24"/>
      <c r="W179" s="24"/>
      <c r="X179" s="24"/>
      <c r="Y179" s="24"/>
      <c r="Z179" s="24"/>
      <c r="AB179" s="8">
        <v>3094</v>
      </c>
      <c r="AC179" s="9">
        <f t="shared" si="66"/>
        <v>0.56091370558375631</v>
      </c>
      <c r="AD179" s="59">
        <f t="shared" si="67"/>
        <v>1.1866666666666668</v>
      </c>
      <c r="AE179" s="60">
        <f t="shared" si="68"/>
        <v>54.468000000000004</v>
      </c>
      <c r="AF179" s="61">
        <f t="shared" si="69"/>
        <v>0.90780000000000005</v>
      </c>
      <c r="AG179" s="62">
        <f t="shared" si="70"/>
        <v>47.881999999999998</v>
      </c>
      <c r="AH179" s="61">
        <f t="shared" si="71"/>
        <v>0.79803333333333326</v>
      </c>
      <c r="AI179" s="71">
        <f t="shared" si="72"/>
        <v>638.42666666666662</v>
      </c>
    </row>
    <row r="180" spans="1:35" x14ac:dyDescent="0.2">
      <c r="A180" s="7" t="s">
        <v>34</v>
      </c>
      <c r="B180" s="8">
        <v>5624</v>
      </c>
      <c r="C180" s="8">
        <v>181</v>
      </c>
      <c r="D180" s="8">
        <v>318</v>
      </c>
      <c r="E180" s="8">
        <v>16</v>
      </c>
      <c r="F180" s="8">
        <v>95</v>
      </c>
      <c r="G180" s="8">
        <v>233</v>
      </c>
      <c r="H180" s="8">
        <v>6</v>
      </c>
      <c r="I180" s="8">
        <v>97</v>
      </c>
      <c r="J180" s="8">
        <v>710</v>
      </c>
      <c r="K180" s="8">
        <v>41</v>
      </c>
      <c r="L180" s="8">
        <v>94</v>
      </c>
      <c r="M180" s="21">
        <v>7.4</v>
      </c>
      <c r="N180" s="21">
        <v>7.6</v>
      </c>
      <c r="O180" s="21">
        <v>1.5569999999999999</v>
      </c>
      <c r="P180" s="21">
        <v>1.2549999999999999</v>
      </c>
      <c r="Q180" s="8">
        <v>99</v>
      </c>
      <c r="R180" s="21">
        <v>0.92</v>
      </c>
      <c r="S180" s="24"/>
      <c r="T180" s="24"/>
      <c r="U180" s="24"/>
      <c r="V180" s="24"/>
      <c r="W180" s="24"/>
      <c r="X180" s="24"/>
      <c r="Y180" s="24"/>
      <c r="Z180" s="24"/>
      <c r="AB180" s="8">
        <v>5624</v>
      </c>
      <c r="AC180" s="9">
        <f t="shared" si="66"/>
        <v>1</v>
      </c>
      <c r="AD180" s="59">
        <f t="shared" si="67"/>
        <v>1.2066666666666668</v>
      </c>
      <c r="AE180" s="60">
        <f t="shared" si="68"/>
        <v>57.558</v>
      </c>
      <c r="AF180" s="61">
        <f t="shared" si="69"/>
        <v>0.95930000000000004</v>
      </c>
      <c r="AG180" s="62">
        <f t="shared" si="70"/>
        <v>42.173000000000002</v>
      </c>
      <c r="AH180" s="61">
        <f t="shared" si="71"/>
        <v>0.70288333333333342</v>
      </c>
      <c r="AI180" s="71">
        <f t="shared" si="72"/>
        <v>562.30666666666673</v>
      </c>
    </row>
    <row r="181" spans="1:35" x14ac:dyDescent="0.2">
      <c r="A181" s="7" t="s">
        <v>35</v>
      </c>
      <c r="B181" s="8">
        <v>6007</v>
      </c>
      <c r="C181" s="8">
        <v>200</v>
      </c>
      <c r="D181" s="8">
        <v>194</v>
      </c>
      <c r="E181" s="8">
        <v>16</v>
      </c>
      <c r="F181" s="8">
        <v>92</v>
      </c>
      <c r="G181" s="8">
        <v>207</v>
      </c>
      <c r="H181" s="8">
        <v>7</v>
      </c>
      <c r="I181" s="8">
        <v>96</v>
      </c>
      <c r="J181" s="8">
        <v>533</v>
      </c>
      <c r="K181" s="8">
        <v>38</v>
      </c>
      <c r="L181" s="8">
        <v>93</v>
      </c>
      <c r="M181" s="21">
        <v>7.8</v>
      </c>
      <c r="N181" s="21">
        <v>7.5</v>
      </c>
      <c r="O181" s="21">
        <v>1.7949999999999999</v>
      </c>
      <c r="P181" s="21">
        <v>1.266</v>
      </c>
      <c r="Q181" s="8">
        <v>88</v>
      </c>
      <c r="R181" s="21">
        <v>1.44</v>
      </c>
      <c r="S181" s="24"/>
      <c r="T181" s="24"/>
      <c r="U181" s="24"/>
      <c r="V181" s="24"/>
      <c r="W181" s="24"/>
      <c r="X181" s="24"/>
      <c r="Y181" s="24"/>
      <c r="Z181" s="24"/>
      <c r="AB181" s="8">
        <v>2737</v>
      </c>
      <c r="AC181" s="9">
        <f t="shared" si="66"/>
        <v>0.45563509239220906</v>
      </c>
      <c r="AD181" s="59">
        <f t="shared" si="67"/>
        <v>1.3333333333333333</v>
      </c>
      <c r="AE181" s="60">
        <f t="shared" si="68"/>
        <v>38.799999999999997</v>
      </c>
      <c r="AF181" s="61">
        <f t="shared" si="69"/>
        <v>0.64666666666666661</v>
      </c>
      <c r="AG181" s="62">
        <f t="shared" si="70"/>
        <v>41.4</v>
      </c>
      <c r="AH181" s="61">
        <f t="shared" si="71"/>
        <v>0.69</v>
      </c>
      <c r="AI181" s="71">
        <f t="shared" si="72"/>
        <v>552</v>
      </c>
    </row>
    <row r="182" spans="1:35" x14ac:dyDescent="0.2">
      <c r="A182" s="7" t="s">
        <v>36</v>
      </c>
      <c r="B182" s="8">
        <v>7282</v>
      </c>
      <c r="C182" s="8">
        <v>235</v>
      </c>
      <c r="D182" s="8">
        <v>254</v>
      </c>
      <c r="E182" s="8">
        <v>12</v>
      </c>
      <c r="F182" s="8">
        <v>95</v>
      </c>
      <c r="G182" s="8">
        <v>210</v>
      </c>
      <c r="H182" s="8">
        <v>6</v>
      </c>
      <c r="I182" s="8">
        <v>97</v>
      </c>
      <c r="J182" s="8">
        <v>569</v>
      </c>
      <c r="K182" s="8">
        <v>37</v>
      </c>
      <c r="L182" s="8">
        <v>93</v>
      </c>
      <c r="M182" s="21">
        <v>8</v>
      </c>
      <c r="N182" s="21">
        <v>7.9</v>
      </c>
      <c r="O182" s="21">
        <v>1.835</v>
      </c>
      <c r="P182" s="21">
        <v>1.2589999999999999</v>
      </c>
      <c r="Q182" s="8">
        <v>99</v>
      </c>
      <c r="R182" s="21">
        <v>1.46</v>
      </c>
      <c r="S182" s="24"/>
      <c r="T182" s="24"/>
      <c r="U182" s="24"/>
      <c r="V182" s="24"/>
      <c r="W182" s="24"/>
      <c r="X182" s="24"/>
      <c r="Y182" s="24"/>
      <c r="Z182" s="24"/>
      <c r="AB182" s="8">
        <v>2582</v>
      </c>
      <c r="AC182" s="9">
        <f t="shared" si="66"/>
        <v>0.35457291952760228</v>
      </c>
      <c r="AD182" s="59">
        <f t="shared" si="67"/>
        <v>1.5666666666666667</v>
      </c>
      <c r="AE182" s="60">
        <f t="shared" si="68"/>
        <v>59.69</v>
      </c>
      <c r="AF182" s="61">
        <f t="shared" si="69"/>
        <v>0.99483333333333335</v>
      </c>
      <c r="AG182" s="62">
        <f t="shared" si="70"/>
        <v>49.35</v>
      </c>
      <c r="AH182" s="61">
        <f t="shared" si="71"/>
        <v>0.82250000000000001</v>
      </c>
      <c r="AI182" s="71">
        <f t="shared" si="72"/>
        <v>658</v>
      </c>
    </row>
    <row r="183" spans="1:35" x14ac:dyDescent="0.2">
      <c r="A183" s="7" t="s">
        <v>37</v>
      </c>
      <c r="B183" s="8">
        <v>7518</v>
      </c>
      <c r="C183" s="8">
        <v>251</v>
      </c>
      <c r="D183" s="8">
        <v>172</v>
      </c>
      <c r="E183" s="8">
        <v>13</v>
      </c>
      <c r="F183" s="8">
        <v>92</v>
      </c>
      <c r="G183" s="8">
        <v>186</v>
      </c>
      <c r="H183" s="8">
        <v>6</v>
      </c>
      <c r="I183" s="8">
        <v>97</v>
      </c>
      <c r="J183" s="8">
        <v>445</v>
      </c>
      <c r="K183" s="8">
        <v>35</v>
      </c>
      <c r="L183" s="8">
        <v>92</v>
      </c>
      <c r="M183" s="21">
        <v>8.3000000000000007</v>
      </c>
      <c r="N183" s="21">
        <v>7.5</v>
      </c>
      <c r="O183" s="21">
        <v>1.6160000000000001</v>
      </c>
      <c r="P183" s="21">
        <v>1.3009999999999999</v>
      </c>
      <c r="Q183" s="8">
        <v>77</v>
      </c>
      <c r="R183" s="21">
        <v>1.26</v>
      </c>
      <c r="S183" s="24"/>
      <c r="T183" s="24"/>
      <c r="U183" s="24"/>
      <c r="V183" s="24"/>
      <c r="W183" s="24"/>
      <c r="X183" s="24"/>
      <c r="Y183" s="24"/>
      <c r="Z183" s="24"/>
      <c r="AB183" s="8">
        <v>2602</v>
      </c>
      <c r="AC183" s="9">
        <f t="shared" si="66"/>
        <v>0.34610268688480977</v>
      </c>
      <c r="AD183" s="59">
        <f t="shared" si="67"/>
        <v>1.6733333333333333</v>
      </c>
      <c r="AE183" s="60">
        <f t="shared" si="68"/>
        <v>43.171999999999997</v>
      </c>
      <c r="AF183" s="61">
        <f t="shared" si="69"/>
        <v>0.71953333333333325</v>
      </c>
      <c r="AG183" s="62">
        <f t="shared" si="70"/>
        <v>46.686</v>
      </c>
      <c r="AH183" s="61">
        <f t="shared" si="71"/>
        <v>0.77810000000000001</v>
      </c>
      <c r="AI183" s="71">
        <f t="shared" si="72"/>
        <v>622.48</v>
      </c>
    </row>
    <row r="184" spans="1:35" ht="13.5" thickBot="1" x14ac:dyDescent="0.25">
      <c r="A184" s="7" t="s">
        <v>38</v>
      </c>
      <c r="B184" s="8">
        <v>6738</v>
      </c>
      <c r="C184" s="8">
        <v>217</v>
      </c>
      <c r="D184" s="8">
        <v>273</v>
      </c>
      <c r="E184" s="8">
        <v>19</v>
      </c>
      <c r="F184" s="8">
        <v>93</v>
      </c>
      <c r="G184" s="8">
        <v>246</v>
      </c>
      <c r="H184" s="8">
        <v>12</v>
      </c>
      <c r="I184" s="8">
        <v>95</v>
      </c>
      <c r="J184" s="8">
        <v>574</v>
      </c>
      <c r="K184" s="8">
        <v>43</v>
      </c>
      <c r="L184" s="8">
        <v>93</v>
      </c>
      <c r="M184" s="21">
        <v>7.9</v>
      </c>
      <c r="N184" s="21">
        <v>7.3</v>
      </c>
      <c r="O184" s="21">
        <v>1.857</v>
      </c>
      <c r="P184" s="21">
        <v>1.5880000000000001</v>
      </c>
      <c r="Q184" s="8">
        <v>99</v>
      </c>
      <c r="R184" s="21">
        <v>1.52</v>
      </c>
      <c r="S184" s="24"/>
      <c r="T184" s="24"/>
      <c r="U184" s="24"/>
      <c r="V184" s="24"/>
      <c r="W184" s="24"/>
      <c r="X184" s="24"/>
      <c r="Y184" s="24"/>
      <c r="Z184" s="24"/>
      <c r="AB184" s="8">
        <v>2644</v>
      </c>
      <c r="AC184" s="9">
        <f t="shared" si="66"/>
        <v>0.39240130602552686</v>
      </c>
      <c r="AD184" s="59">
        <f t="shared" si="67"/>
        <v>1.4466666666666668</v>
      </c>
      <c r="AE184" s="60">
        <f t="shared" si="68"/>
        <v>59.241</v>
      </c>
      <c r="AF184" s="61">
        <f t="shared" si="69"/>
        <v>0.98734999999999995</v>
      </c>
      <c r="AG184" s="62">
        <f t="shared" si="70"/>
        <v>53.381999999999998</v>
      </c>
      <c r="AH184" s="61">
        <f t="shared" si="71"/>
        <v>0.88969999999999994</v>
      </c>
      <c r="AI184" s="71">
        <f t="shared" si="72"/>
        <v>711.7600000000001</v>
      </c>
    </row>
    <row r="185" spans="1:35" ht="14.25" thickTop="1" thickBot="1" x14ac:dyDescent="0.25">
      <c r="A185" s="10" t="s">
        <v>75</v>
      </c>
      <c r="B185" s="26">
        <f t="shared" ref="B185:Q185" si="73">SUM(B173:B184)</f>
        <v>70822</v>
      </c>
      <c r="C185" s="11">
        <f t="shared" si="73"/>
        <v>2320</v>
      </c>
      <c r="D185" s="11">
        <f t="shared" si="73"/>
        <v>3214</v>
      </c>
      <c r="E185" s="11">
        <f>SUM(E173:E184)</f>
        <v>236</v>
      </c>
      <c r="F185" s="11">
        <f>SUM(F173:F184)</f>
        <v>1113</v>
      </c>
      <c r="G185" s="11">
        <f>SUM(G173:G184)</f>
        <v>3035</v>
      </c>
      <c r="H185" s="11">
        <f>SUM(H173:H184)</f>
        <v>108</v>
      </c>
      <c r="I185" s="11">
        <f>SUM(I173:I184)</f>
        <v>1157</v>
      </c>
      <c r="J185" s="11">
        <f t="shared" si="73"/>
        <v>7784</v>
      </c>
      <c r="K185" s="11">
        <f>SUM(K173:K184)</f>
        <v>501</v>
      </c>
      <c r="L185" s="11">
        <f>SUM(L173:L184)</f>
        <v>1119</v>
      </c>
      <c r="M185" s="20"/>
      <c r="N185" s="20"/>
      <c r="O185" s="20"/>
      <c r="P185" s="20"/>
      <c r="Q185" s="28">
        <f t="shared" si="73"/>
        <v>1166</v>
      </c>
      <c r="R185" s="20"/>
      <c r="S185" s="24"/>
      <c r="T185" s="24"/>
      <c r="U185" s="24"/>
      <c r="V185" s="24"/>
      <c r="W185" s="24"/>
      <c r="X185" s="24"/>
      <c r="Y185" s="24"/>
      <c r="Z185" s="24"/>
      <c r="AB185" s="26">
        <f>SUM(AB173:AB184)</f>
        <v>35979</v>
      </c>
      <c r="AC185" s="20"/>
      <c r="AD185" s="63"/>
      <c r="AE185" s="64"/>
      <c r="AF185" s="65"/>
      <c r="AG185" s="66"/>
      <c r="AH185" s="65"/>
      <c r="AI185" s="72"/>
    </row>
    <row r="186" spans="1:35" ht="14.25" thickTop="1" thickBot="1" x14ac:dyDescent="0.25">
      <c r="A186" s="19" t="s">
        <v>76</v>
      </c>
      <c r="B186" s="12">
        <f t="shared" ref="B186:R186" si="74">AVERAGE(B173:B184)</f>
        <v>5901.833333333333</v>
      </c>
      <c r="C186" s="12">
        <f t="shared" si="74"/>
        <v>193.33333333333334</v>
      </c>
      <c r="D186" s="12">
        <f t="shared" si="74"/>
        <v>267.83333333333331</v>
      </c>
      <c r="E186" s="12">
        <f>AVERAGE(E173:E184)</f>
        <v>19.666666666666668</v>
      </c>
      <c r="F186" s="12">
        <f>AVERAGE(F173:F184)</f>
        <v>92.75</v>
      </c>
      <c r="G186" s="12">
        <f>AVERAGE(G173:G184)</f>
        <v>252.91666666666666</v>
      </c>
      <c r="H186" s="12">
        <f>AVERAGE(H173:H184)</f>
        <v>9</v>
      </c>
      <c r="I186" s="12">
        <f>AVERAGE(I173:I184)</f>
        <v>96.416666666666671</v>
      </c>
      <c r="J186" s="12">
        <f t="shared" si="74"/>
        <v>648.66666666666663</v>
      </c>
      <c r="K186" s="12">
        <f>AVERAGE(K173:K184)</f>
        <v>41.75</v>
      </c>
      <c r="L186" s="12">
        <f>AVERAGE(L173:L184)</f>
        <v>93.25</v>
      </c>
      <c r="M186" s="15">
        <f t="shared" si="74"/>
        <v>7.875</v>
      </c>
      <c r="N186" s="15">
        <f t="shared" si="74"/>
        <v>7.6750000000000007</v>
      </c>
      <c r="O186" s="15">
        <f t="shared" si="74"/>
        <v>1.7229166666666667</v>
      </c>
      <c r="P186" s="15">
        <f t="shared" si="74"/>
        <v>1.3256666666666668</v>
      </c>
      <c r="Q186" s="12">
        <f t="shared" si="74"/>
        <v>97.166666666666671</v>
      </c>
      <c r="R186" s="15">
        <f t="shared" si="74"/>
        <v>1.2208333333333334</v>
      </c>
      <c r="S186" s="24"/>
      <c r="T186" s="24"/>
      <c r="U186" s="24"/>
      <c r="V186" s="24"/>
      <c r="W186" s="24"/>
      <c r="X186" s="24"/>
      <c r="Y186" s="24"/>
      <c r="Z186" s="24"/>
      <c r="AB186" s="12">
        <f>AVERAGE(AB173:AB184)</f>
        <v>2998.25</v>
      </c>
      <c r="AC186" s="15">
        <f>AVERAGE(AC173:AC184)</f>
        <v>0.52002380148744609</v>
      </c>
      <c r="AD186" s="67">
        <f t="shared" ref="AD186" si="75">C186/$C$2</f>
        <v>1.288888888888889</v>
      </c>
      <c r="AE186" s="68">
        <f t="shared" ref="AE186" si="76">(C186*D186)/1000</f>
        <v>51.781111111111109</v>
      </c>
      <c r="AF186" s="69">
        <f t="shared" si="69"/>
        <v>0.86301851851851852</v>
      </c>
      <c r="AG186" s="70">
        <f t="shared" ref="AG186" si="77">(C186*G186)/1000</f>
        <v>48.897222222222226</v>
      </c>
      <c r="AH186" s="69">
        <f t="shared" si="71"/>
        <v>0.81495370370370379</v>
      </c>
      <c r="AI186" s="73">
        <f>AVERAGE(AI173:AI184)</f>
        <v>640.39777777777772</v>
      </c>
    </row>
    <row r="187" spans="1:35" ht="13.5" thickTop="1" x14ac:dyDescent="0.2"/>
    <row r="188" spans="1:35" ht="13.5" thickBot="1" x14ac:dyDescent="0.25"/>
    <row r="189" spans="1:35" ht="13.5" thickTop="1" x14ac:dyDescent="0.2">
      <c r="A189" s="35" t="s">
        <v>5</v>
      </c>
      <c r="B189" s="16" t="s">
        <v>6</v>
      </c>
      <c r="C189" s="16" t="s">
        <v>6</v>
      </c>
      <c r="D189" s="16" t="s">
        <v>7</v>
      </c>
      <c r="E189" s="16" t="s">
        <v>8</v>
      </c>
      <c r="F189" s="22" t="s">
        <v>2</v>
      </c>
      <c r="G189" s="16" t="s">
        <v>9</v>
      </c>
      <c r="H189" s="16" t="s">
        <v>10</v>
      </c>
      <c r="I189" s="22" t="s">
        <v>3</v>
      </c>
      <c r="J189" s="16" t="s">
        <v>11</v>
      </c>
      <c r="K189" s="16" t="s">
        <v>12</v>
      </c>
      <c r="L189" s="22" t="s">
        <v>13</v>
      </c>
      <c r="M189" s="16" t="s">
        <v>14</v>
      </c>
      <c r="N189" s="16" t="s">
        <v>15</v>
      </c>
      <c r="O189" s="16" t="s">
        <v>16</v>
      </c>
      <c r="P189" s="16" t="s">
        <v>17</v>
      </c>
      <c r="Q189" s="16" t="s">
        <v>56</v>
      </c>
      <c r="R189" s="16" t="s">
        <v>56</v>
      </c>
      <c r="S189" s="4"/>
      <c r="T189" s="4"/>
      <c r="U189" s="4"/>
      <c r="V189" s="4"/>
      <c r="W189" s="4"/>
      <c r="X189" s="4"/>
      <c r="Y189" s="4"/>
      <c r="Z189" s="4"/>
      <c r="AB189" s="36" t="s">
        <v>18</v>
      </c>
      <c r="AC189" s="36" t="s">
        <v>19</v>
      </c>
      <c r="AD189" s="51" t="s">
        <v>57</v>
      </c>
      <c r="AE189" s="52" t="s">
        <v>58</v>
      </c>
      <c r="AF189" s="53" t="s">
        <v>59</v>
      </c>
      <c r="AG189" s="54" t="s">
        <v>57</v>
      </c>
      <c r="AH189" s="53" t="s">
        <v>57</v>
      </c>
      <c r="AI189" s="51" t="s">
        <v>123</v>
      </c>
    </row>
    <row r="190" spans="1:35" ht="13.5" thickBot="1" x14ac:dyDescent="0.25">
      <c r="A190" s="29" t="s">
        <v>77</v>
      </c>
      <c r="B190" s="17" t="s">
        <v>21</v>
      </c>
      <c r="C190" s="18" t="s">
        <v>22</v>
      </c>
      <c r="D190" s="17" t="s">
        <v>23</v>
      </c>
      <c r="E190" s="17" t="s">
        <v>23</v>
      </c>
      <c r="F190" s="23" t="s">
        <v>24</v>
      </c>
      <c r="G190" s="17" t="s">
        <v>23</v>
      </c>
      <c r="H190" s="17" t="s">
        <v>23</v>
      </c>
      <c r="I190" s="23" t="s">
        <v>24</v>
      </c>
      <c r="J190" s="17" t="s">
        <v>23</v>
      </c>
      <c r="K190" s="17" t="s">
        <v>23</v>
      </c>
      <c r="L190" s="23" t="s">
        <v>24</v>
      </c>
      <c r="M190" s="17"/>
      <c r="N190" s="17"/>
      <c r="O190" s="17"/>
      <c r="P190" s="17"/>
      <c r="Q190" s="17" t="s">
        <v>61</v>
      </c>
      <c r="R190" s="17" t="s">
        <v>24</v>
      </c>
      <c r="S190" s="4"/>
      <c r="T190" s="4"/>
      <c r="U190" s="4"/>
      <c r="V190" s="4"/>
      <c r="W190" s="4"/>
      <c r="X190" s="4"/>
      <c r="Y190" s="4"/>
      <c r="Z190" s="4"/>
      <c r="AB190" s="18" t="s">
        <v>25</v>
      </c>
      <c r="AC190" s="18" t="s">
        <v>26</v>
      </c>
      <c r="AD190" s="55" t="s">
        <v>6</v>
      </c>
      <c r="AE190" s="56" t="s">
        <v>62</v>
      </c>
      <c r="AF190" s="57" t="s">
        <v>63</v>
      </c>
      <c r="AG190" s="58" t="s">
        <v>64</v>
      </c>
      <c r="AH190" s="57" t="s">
        <v>65</v>
      </c>
      <c r="AI190" s="55" t="s">
        <v>124</v>
      </c>
    </row>
    <row r="191" spans="1:35" ht="13.5" thickTop="1" x14ac:dyDescent="0.2">
      <c r="A191" s="7" t="s">
        <v>27</v>
      </c>
      <c r="B191" s="8">
        <v>7202</v>
      </c>
      <c r="C191" s="8">
        <v>217</v>
      </c>
      <c r="D191" s="8">
        <v>243</v>
      </c>
      <c r="E191" s="8">
        <v>23</v>
      </c>
      <c r="F191" s="8">
        <v>90</v>
      </c>
      <c r="G191" s="8">
        <v>325</v>
      </c>
      <c r="H191" s="8">
        <v>13</v>
      </c>
      <c r="I191" s="8">
        <v>96</v>
      </c>
      <c r="J191" s="8">
        <v>719</v>
      </c>
      <c r="K191" s="8">
        <v>45</v>
      </c>
      <c r="L191" s="8">
        <v>94</v>
      </c>
      <c r="M191" s="21">
        <v>7.8</v>
      </c>
      <c r="N191" s="21">
        <v>7.5</v>
      </c>
      <c r="O191" s="21">
        <v>1.5820000000000001</v>
      </c>
      <c r="P191" s="21">
        <v>1.4390000000000001</v>
      </c>
      <c r="Q191" s="8">
        <v>88</v>
      </c>
      <c r="R191" s="21">
        <v>1.45</v>
      </c>
      <c r="S191" s="24"/>
      <c r="T191" s="24"/>
      <c r="U191" s="24"/>
      <c r="V191" s="24"/>
      <c r="W191" s="24"/>
      <c r="X191" s="24"/>
      <c r="Y191" s="24"/>
      <c r="Z191" s="24"/>
      <c r="AB191" s="8">
        <v>2656</v>
      </c>
      <c r="AC191" s="9">
        <f t="shared" ref="AC191:AC202" si="78">AB191/B191</f>
        <v>0.36878644820883089</v>
      </c>
      <c r="AD191" s="59">
        <f>C191/$C$2</f>
        <v>1.4466666666666668</v>
      </c>
      <c r="AE191" s="60">
        <f>(C191*D191)/1000</f>
        <v>52.731000000000002</v>
      </c>
      <c r="AF191" s="61">
        <f>(AE191)/$E$3</f>
        <v>0.87885000000000002</v>
      </c>
      <c r="AG191" s="62">
        <f>(C191*G191)/1000</f>
        <v>70.525000000000006</v>
      </c>
      <c r="AH191" s="61">
        <f>(AG191)/$G$3</f>
        <v>1.1754166666666668</v>
      </c>
      <c r="AI191" s="71">
        <f>(0.8*C191*G191)/60</f>
        <v>940.33333333333348</v>
      </c>
    </row>
    <row r="192" spans="1:35" x14ac:dyDescent="0.2">
      <c r="A192" s="7" t="s">
        <v>28</v>
      </c>
      <c r="B192" s="8">
        <v>5500</v>
      </c>
      <c r="C192" s="8">
        <v>232</v>
      </c>
      <c r="D192" s="8">
        <v>238</v>
      </c>
      <c r="E192" s="8">
        <v>19</v>
      </c>
      <c r="F192" s="8">
        <v>95</v>
      </c>
      <c r="G192" s="8">
        <v>243</v>
      </c>
      <c r="H192" s="8">
        <v>12</v>
      </c>
      <c r="I192" s="8">
        <v>95</v>
      </c>
      <c r="J192" s="8">
        <v>868</v>
      </c>
      <c r="K192" s="8">
        <v>43</v>
      </c>
      <c r="L192" s="8">
        <v>95</v>
      </c>
      <c r="M192" s="21">
        <v>8.4</v>
      </c>
      <c r="N192" s="21">
        <v>7.6</v>
      </c>
      <c r="O192" s="21">
        <v>1.54</v>
      </c>
      <c r="P192" s="21">
        <v>1.1819999999999999</v>
      </c>
      <c r="Q192" s="8">
        <v>88</v>
      </c>
      <c r="R192" s="21">
        <v>1.03</v>
      </c>
      <c r="S192" s="24"/>
      <c r="T192" s="24"/>
      <c r="U192" s="24"/>
      <c r="V192" s="24"/>
      <c r="W192" s="24"/>
      <c r="X192" s="24"/>
      <c r="Y192" s="24"/>
      <c r="Z192" s="24"/>
      <c r="AB192" s="8">
        <v>2339</v>
      </c>
      <c r="AC192" s="9">
        <f t="shared" si="78"/>
        <v>0.42527272727272725</v>
      </c>
      <c r="AD192" s="59">
        <f t="shared" ref="AD192:AD202" si="79">C192/$C$2</f>
        <v>1.5466666666666666</v>
      </c>
      <c r="AE192" s="60">
        <f t="shared" ref="AE192:AE202" si="80">(C192*D192)/1000</f>
        <v>55.216000000000001</v>
      </c>
      <c r="AF192" s="61">
        <f t="shared" ref="AF192:AF204" si="81">(AE192)/$E$3</f>
        <v>0.92026666666666668</v>
      </c>
      <c r="AG192" s="62">
        <f t="shared" ref="AG192:AG202" si="82">(C192*G192)/1000</f>
        <v>56.375999999999998</v>
      </c>
      <c r="AH192" s="61">
        <f t="shared" ref="AH192:AH204" si="83">(AG192)/$G$3</f>
        <v>0.93959999999999999</v>
      </c>
      <c r="AI192" s="71">
        <f t="shared" ref="AI192:AI202" si="84">(0.8*C192*G192)/60</f>
        <v>751.68000000000006</v>
      </c>
    </row>
    <row r="193" spans="1:35" x14ac:dyDescent="0.2">
      <c r="A193" s="7" t="s">
        <v>29</v>
      </c>
      <c r="B193" s="8">
        <v>7142</v>
      </c>
      <c r="C193" s="8">
        <v>230</v>
      </c>
      <c r="D193" s="8">
        <v>189</v>
      </c>
      <c r="E193" s="8">
        <v>16</v>
      </c>
      <c r="F193" s="8">
        <v>92</v>
      </c>
      <c r="G193" s="8">
        <v>216</v>
      </c>
      <c r="H193" s="8">
        <v>12</v>
      </c>
      <c r="I193" s="8">
        <v>95</v>
      </c>
      <c r="J193" s="8">
        <v>567</v>
      </c>
      <c r="K193" s="8">
        <v>49</v>
      </c>
      <c r="L193" s="8">
        <v>91</v>
      </c>
      <c r="M193" s="21">
        <v>8</v>
      </c>
      <c r="N193" s="21">
        <v>7.6</v>
      </c>
      <c r="O193" s="21">
        <v>1.206</v>
      </c>
      <c r="P193" s="21">
        <v>0.95699999999999996</v>
      </c>
      <c r="Q193" s="8">
        <v>77</v>
      </c>
      <c r="R193" s="21">
        <v>1.1100000000000001</v>
      </c>
      <c r="S193" s="24"/>
      <c r="T193" s="24"/>
      <c r="U193" s="24"/>
      <c r="V193" s="24"/>
      <c r="W193" s="24"/>
      <c r="X193" s="24"/>
      <c r="Y193" s="24"/>
      <c r="Z193" s="24"/>
      <c r="AB193" s="8">
        <v>2621</v>
      </c>
      <c r="AC193" s="9">
        <f t="shared" si="78"/>
        <v>0.36698403808457014</v>
      </c>
      <c r="AD193" s="59">
        <f t="shared" si="79"/>
        <v>1.5333333333333334</v>
      </c>
      <c r="AE193" s="60">
        <f t="shared" si="80"/>
        <v>43.47</v>
      </c>
      <c r="AF193" s="61">
        <f t="shared" si="81"/>
        <v>0.72450000000000003</v>
      </c>
      <c r="AG193" s="62">
        <f t="shared" si="82"/>
        <v>49.68</v>
      </c>
      <c r="AH193" s="61">
        <f t="shared" si="83"/>
        <v>0.82799999999999996</v>
      </c>
      <c r="AI193" s="71">
        <f t="shared" si="84"/>
        <v>662.4</v>
      </c>
    </row>
    <row r="194" spans="1:35" x14ac:dyDescent="0.2">
      <c r="A194" s="7" t="s">
        <v>30</v>
      </c>
      <c r="B194" s="8">
        <v>6530</v>
      </c>
      <c r="C194" s="8">
        <v>218</v>
      </c>
      <c r="D194" s="8">
        <v>363</v>
      </c>
      <c r="E194" s="8">
        <v>19</v>
      </c>
      <c r="F194" s="8">
        <v>95</v>
      </c>
      <c r="G194" s="8">
        <v>354</v>
      </c>
      <c r="H194" s="8">
        <v>10</v>
      </c>
      <c r="I194" s="8">
        <v>97</v>
      </c>
      <c r="J194" s="8">
        <v>887</v>
      </c>
      <c r="K194" s="8">
        <v>54</v>
      </c>
      <c r="L194" s="8">
        <v>94</v>
      </c>
      <c r="M194" s="21">
        <v>8.1</v>
      </c>
      <c r="N194" s="21">
        <v>7.4</v>
      </c>
      <c r="O194" s="21">
        <v>1.5589999999999999</v>
      </c>
      <c r="P194" s="21">
        <v>1.3109999999999999</v>
      </c>
      <c r="Q194" s="8">
        <v>132</v>
      </c>
      <c r="R194" s="21">
        <v>1.03</v>
      </c>
      <c r="S194" s="24"/>
      <c r="T194" s="24"/>
      <c r="U194" s="24"/>
      <c r="V194" s="24"/>
      <c r="W194" s="24"/>
      <c r="X194" s="24"/>
      <c r="Y194" s="24"/>
      <c r="Z194" s="24"/>
      <c r="AB194" s="8">
        <v>2468</v>
      </c>
      <c r="AC194" s="9">
        <f t="shared" si="78"/>
        <v>0.37794793261868298</v>
      </c>
      <c r="AD194" s="59">
        <f t="shared" si="79"/>
        <v>1.4533333333333334</v>
      </c>
      <c r="AE194" s="60">
        <f t="shared" si="80"/>
        <v>79.134</v>
      </c>
      <c r="AF194" s="61">
        <f t="shared" si="81"/>
        <v>1.3189</v>
      </c>
      <c r="AG194" s="62">
        <f t="shared" si="82"/>
        <v>77.171999999999997</v>
      </c>
      <c r="AH194" s="61">
        <f t="shared" si="83"/>
        <v>1.2862</v>
      </c>
      <c r="AI194" s="71">
        <f t="shared" si="84"/>
        <v>1028.96</v>
      </c>
    </row>
    <row r="195" spans="1:35" x14ac:dyDescent="0.2">
      <c r="A195" s="7" t="s">
        <v>31</v>
      </c>
      <c r="B195" s="8">
        <v>4859</v>
      </c>
      <c r="C195" s="8">
        <v>157</v>
      </c>
      <c r="D195" s="8">
        <v>187</v>
      </c>
      <c r="E195" s="8">
        <v>24</v>
      </c>
      <c r="F195" s="8">
        <v>87</v>
      </c>
      <c r="G195" s="8">
        <v>224</v>
      </c>
      <c r="H195" s="8">
        <v>15</v>
      </c>
      <c r="I195" s="8">
        <v>93</v>
      </c>
      <c r="J195" s="8">
        <v>533</v>
      </c>
      <c r="K195" s="8">
        <v>55</v>
      </c>
      <c r="L195" s="8">
        <v>90</v>
      </c>
      <c r="M195" s="21">
        <v>8</v>
      </c>
      <c r="N195" s="21">
        <v>7.2</v>
      </c>
      <c r="O195" s="21">
        <v>1.609</v>
      </c>
      <c r="P195" s="21">
        <v>1.222</v>
      </c>
      <c r="Q195" s="8">
        <v>99</v>
      </c>
      <c r="R195" s="21">
        <v>1.33</v>
      </c>
      <c r="S195" s="24"/>
      <c r="T195" s="24"/>
      <c r="U195" s="24"/>
      <c r="V195" s="24"/>
      <c r="W195" s="24"/>
      <c r="X195" s="24"/>
      <c r="Y195" s="24"/>
      <c r="Z195" s="24"/>
      <c r="AB195" s="8">
        <v>2356</v>
      </c>
      <c r="AC195" s="9">
        <f t="shared" si="78"/>
        <v>0.48487343074706729</v>
      </c>
      <c r="AD195" s="59">
        <f t="shared" si="79"/>
        <v>1.0466666666666666</v>
      </c>
      <c r="AE195" s="60">
        <f t="shared" si="80"/>
        <v>29.359000000000002</v>
      </c>
      <c r="AF195" s="61">
        <f t="shared" si="81"/>
        <v>0.48931666666666668</v>
      </c>
      <c r="AG195" s="62">
        <f t="shared" si="82"/>
        <v>35.167999999999999</v>
      </c>
      <c r="AH195" s="61">
        <f t="shared" si="83"/>
        <v>0.58613333333333328</v>
      </c>
      <c r="AI195" s="71">
        <f t="shared" si="84"/>
        <v>468.90666666666669</v>
      </c>
    </row>
    <row r="196" spans="1:35" x14ac:dyDescent="0.2">
      <c r="A196" s="7" t="s">
        <v>32</v>
      </c>
      <c r="B196" s="8">
        <v>4463</v>
      </c>
      <c r="C196" s="8">
        <v>149</v>
      </c>
      <c r="D196" s="8">
        <v>250</v>
      </c>
      <c r="E196" s="8">
        <v>29</v>
      </c>
      <c r="F196" s="8">
        <v>88</v>
      </c>
      <c r="G196" s="8">
        <v>240</v>
      </c>
      <c r="H196" s="8">
        <v>14</v>
      </c>
      <c r="I196" s="8">
        <v>94</v>
      </c>
      <c r="J196" s="8">
        <v>640</v>
      </c>
      <c r="K196" s="8">
        <v>65</v>
      </c>
      <c r="L196" s="8">
        <v>90</v>
      </c>
      <c r="M196" s="21">
        <v>7.6</v>
      </c>
      <c r="N196" s="21">
        <v>7.3</v>
      </c>
      <c r="O196" s="21">
        <v>2.2989999999999999</v>
      </c>
      <c r="P196" s="21">
        <v>1.607</v>
      </c>
      <c r="Q196" s="8">
        <v>88</v>
      </c>
      <c r="R196" s="21">
        <v>1.1299999999999999</v>
      </c>
      <c r="S196" s="24"/>
      <c r="T196" s="24"/>
      <c r="U196" s="24"/>
      <c r="V196" s="24"/>
      <c r="W196" s="24"/>
      <c r="X196" s="24"/>
      <c r="Y196" s="24"/>
      <c r="Z196" s="24"/>
      <c r="AB196" s="8">
        <v>2327</v>
      </c>
      <c r="AC196" s="9">
        <f t="shared" si="78"/>
        <v>0.52139816267084915</v>
      </c>
      <c r="AD196" s="59">
        <f t="shared" si="79"/>
        <v>0.99333333333333329</v>
      </c>
      <c r="AE196" s="60">
        <f t="shared" si="80"/>
        <v>37.25</v>
      </c>
      <c r="AF196" s="61">
        <f t="shared" si="81"/>
        <v>0.62083333333333335</v>
      </c>
      <c r="AG196" s="62">
        <f t="shared" si="82"/>
        <v>35.76</v>
      </c>
      <c r="AH196" s="61">
        <f t="shared" si="83"/>
        <v>0.59599999999999997</v>
      </c>
      <c r="AI196" s="71">
        <f t="shared" si="84"/>
        <v>476.8</v>
      </c>
    </row>
    <row r="197" spans="1:35" x14ac:dyDescent="0.2">
      <c r="A197" s="7" t="s">
        <v>33</v>
      </c>
      <c r="B197" s="8">
        <v>4872</v>
      </c>
      <c r="C197" s="8">
        <v>157</v>
      </c>
      <c r="D197" s="8">
        <v>284</v>
      </c>
      <c r="E197" s="8">
        <v>30</v>
      </c>
      <c r="F197" s="8">
        <v>90</v>
      </c>
      <c r="G197" s="8">
        <v>234</v>
      </c>
      <c r="H197" s="8">
        <v>19</v>
      </c>
      <c r="I197" s="8">
        <v>92</v>
      </c>
      <c r="J197" s="8">
        <v>722</v>
      </c>
      <c r="K197" s="8">
        <v>68</v>
      </c>
      <c r="L197" s="8">
        <v>91</v>
      </c>
      <c r="M197" s="21">
        <v>7.2</v>
      </c>
      <c r="N197" s="21">
        <v>7.5</v>
      </c>
      <c r="O197" s="21">
        <v>2.9159999999999999</v>
      </c>
      <c r="P197" s="21">
        <v>1.4039999999999999</v>
      </c>
      <c r="Q197" s="8">
        <v>99</v>
      </c>
      <c r="R197" s="21">
        <v>1.04</v>
      </c>
      <c r="S197" s="24"/>
      <c r="T197" s="24"/>
      <c r="U197" s="24"/>
      <c r="V197" s="24"/>
      <c r="W197" s="24"/>
      <c r="X197" s="24"/>
      <c r="Y197" s="24"/>
      <c r="Z197" s="24"/>
      <c r="AB197" s="8">
        <v>2661</v>
      </c>
      <c r="AC197" s="9">
        <f t="shared" si="78"/>
        <v>0.5461822660098522</v>
      </c>
      <c r="AD197" s="59">
        <f t="shared" si="79"/>
        <v>1.0466666666666666</v>
      </c>
      <c r="AE197" s="60">
        <f t="shared" si="80"/>
        <v>44.588000000000001</v>
      </c>
      <c r="AF197" s="61">
        <f t="shared" si="81"/>
        <v>0.74313333333333331</v>
      </c>
      <c r="AG197" s="62">
        <f t="shared" si="82"/>
        <v>36.738</v>
      </c>
      <c r="AH197" s="61">
        <f t="shared" si="83"/>
        <v>0.61229999999999996</v>
      </c>
      <c r="AI197" s="71">
        <f t="shared" si="84"/>
        <v>489.84000000000003</v>
      </c>
    </row>
    <row r="198" spans="1:35" x14ac:dyDescent="0.2">
      <c r="A198" s="7" t="s">
        <v>34</v>
      </c>
      <c r="B198" s="8">
        <v>4273</v>
      </c>
      <c r="C198" s="8">
        <v>138</v>
      </c>
      <c r="D198" s="8">
        <v>275</v>
      </c>
      <c r="E198" s="8">
        <v>31</v>
      </c>
      <c r="F198" s="8">
        <v>89</v>
      </c>
      <c r="G198" s="8">
        <v>361</v>
      </c>
      <c r="H198" s="8">
        <v>19</v>
      </c>
      <c r="I198" s="8">
        <v>95</v>
      </c>
      <c r="J198" s="8">
        <v>724</v>
      </c>
      <c r="K198" s="8">
        <v>53</v>
      </c>
      <c r="L198" s="8">
        <v>93</v>
      </c>
      <c r="M198" s="21">
        <v>7.4</v>
      </c>
      <c r="N198" s="21">
        <v>7.4</v>
      </c>
      <c r="O198" s="21">
        <v>3.0870000000000002</v>
      </c>
      <c r="P198" s="21">
        <v>2.66</v>
      </c>
      <c r="Q198" s="8">
        <v>99</v>
      </c>
      <c r="R198" s="21">
        <v>1.1100000000000001</v>
      </c>
      <c r="S198" s="24"/>
      <c r="T198" s="24"/>
      <c r="U198" s="24"/>
      <c r="V198" s="24"/>
      <c r="W198" s="24"/>
      <c r="X198" s="24"/>
      <c r="Y198" s="24"/>
      <c r="Z198" s="24"/>
      <c r="AB198" s="8">
        <v>2707</v>
      </c>
      <c r="AC198" s="9">
        <f t="shared" si="78"/>
        <v>0.63351275450503164</v>
      </c>
      <c r="AD198" s="59">
        <f t="shared" si="79"/>
        <v>0.92</v>
      </c>
      <c r="AE198" s="60">
        <f t="shared" si="80"/>
        <v>37.950000000000003</v>
      </c>
      <c r="AF198" s="61">
        <f t="shared" si="81"/>
        <v>0.63250000000000006</v>
      </c>
      <c r="AG198" s="62">
        <f t="shared" si="82"/>
        <v>49.817999999999998</v>
      </c>
      <c r="AH198" s="61">
        <f t="shared" si="83"/>
        <v>0.83029999999999993</v>
      </c>
      <c r="AI198" s="71">
        <f t="shared" si="84"/>
        <v>664.24</v>
      </c>
    </row>
    <row r="199" spans="1:35" x14ac:dyDescent="0.2">
      <c r="A199" s="7" t="s">
        <v>35</v>
      </c>
      <c r="B199" s="8">
        <v>4234</v>
      </c>
      <c r="C199" s="8">
        <v>141</v>
      </c>
      <c r="D199" s="8">
        <v>172</v>
      </c>
      <c r="E199" s="8">
        <v>27</v>
      </c>
      <c r="F199" s="8">
        <v>84</v>
      </c>
      <c r="G199" s="8">
        <v>262</v>
      </c>
      <c r="H199" s="8">
        <v>16</v>
      </c>
      <c r="I199" s="8">
        <v>94</v>
      </c>
      <c r="J199" s="8">
        <v>657</v>
      </c>
      <c r="K199" s="8">
        <v>62</v>
      </c>
      <c r="L199" s="8">
        <v>91</v>
      </c>
      <c r="M199" s="21">
        <v>7.6</v>
      </c>
      <c r="N199" s="21">
        <v>7.6</v>
      </c>
      <c r="O199" s="21">
        <v>2.758</v>
      </c>
      <c r="P199" s="21">
        <v>2.0630000000000002</v>
      </c>
      <c r="Q199" s="8">
        <v>88</v>
      </c>
      <c r="R199" s="21">
        <v>1.26</v>
      </c>
      <c r="S199" s="24"/>
      <c r="T199" s="24"/>
      <c r="U199" s="24"/>
      <c r="V199" s="24"/>
      <c r="W199" s="24"/>
      <c r="X199" s="24"/>
      <c r="Y199" s="24"/>
      <c r="Z199" s="24"/>
      <c r="AB199" s="8">
        <v>2453</v>
      </c>
      <c r="AC199" s="9">
        <f t="shared" si="78"/>
        <v>0.57935758148323102</v>
      </c>
      <c r="AD199" s="59">
        <f t="shared" si="79"/>
        <v>0.94</v>
      </c>
      <c r="AE199" s="60">
        <f t="shared" si="80"/>
        <v>24.251999999999999</v>
      </c>
      <c r="AF199" s="61">
        <f t="shared" si="81"/>
        <v>0.4042</v>
      </c>
      <c r="AG199" s="62">
        <f t="shared" si="82"/>
        <v>36.942</v>
      </c>
      <c r="AH199" s="61">
        <f t="shared" si="83"/>
        <v>0.61570000000000003</v>
      </c>
      <c r="AI199" s="71">
        <f t="shared" si="84"/>
        <v>492.56000000000006</v>
      </c>
    </row>
    <row r="200" spans="1:35" x14ac:dyDescent="0.2">
      <c r="A200" s="7" t="s">
        <v>36</v>
      </c>
      <c r="B200" s="8">
        <v>4252</v>
      </c>
      <c r="C200" s="8">
        <v>137</v>
      </c>
      <c r="D200" s="8">
        <v>262</v>
      </c>
      <c r="E200" s="8">
        <v>28</v>
      </c>
      <c r="F200" s="8">
        <v>89</v>
      </c>
      <c r="G200" s="8">
        <v>256</v>
      </c>
      <c r="H200" s="8">
        <v>13</v>
      </c>
      <c r="I200" s="8">
        <v>95</v>
      </c>
      <c r="J200" s="8">
        <v>580</v>
      </c>
      <c r="K200" s="8">
        <v>58</v>
      </c>
      <c r="L200" s="8">
        <v>90</v>
      </c>
      <c r="M200" s="21">
        <v>7.7</v>
      </c>
      <c r="N200" s="21">
        <v>7.8</v>
      </c>
      <c r="O200" s="21">
        <v>1.9390000000000001</v>
      </c>
      <c r="P200" s="21">
        <v>1.585</v>
      </c>
      <c r="Q200" s="8">
        <v>110</v>
      </c>
      <c r="R200" s="21">
        <v>1.1399999999999999</v>
      </c>
      <c r="S200" s="24"/>
      <c r="T200" s="24"/>
      <c r="U200" s="24"/>
      <c r="V200" s="24"/>
      <c r="W200" s="24"/>
      <c r="X200" s="24"/>
      <c r="Y200" s="24"/>
      <c r="Z200" s="24"/>
      <c r="AB200" s="8">
        <v>2525</v>
      </c>
      <c r="AC200" s="9">
        <f t="shared" si="78"/>
        <v>0.5938381937911571</v>
      </c>
      <c r="AD200" s="59">
        <f t="shared" si="79"/>
        <v>0.91333333333333333</v>
      </c>
      <c r="AE200" s="60">
        <f t="shared" si="80"/>
        <v>35.893999999999998</v>
      </c>
      <c r="AF200" s="61">
        <f t="shared" si="81"/>
        <v>0.59823333333333328</v>
      </c>
      <c r="AG200" s="62">
        <f t="shared" si="82"/>
        <v>35.072000000000003</v>
      </c>
      <c r="AH200" s="61">
        <f t="shared" si="83"/>
        <v>0.58453333333333335</v>
      </c>
      <c r="AI200" s="71">
        <f t="shared" si="84"/>
        <v>467.62666666666672</v>
      </c>
    </row>
    <row r="201" spans="1:35" x14ac:dyDescent="0.2">
      <c r="A201" s="7" t="s">
        <v>37</v>
      </c>
      <c r="B201" s="8">
        <v>5529</v>
      </c>
      <c r="C201" s="8">
        <v>184</v>
      </c>
      <c r="D201" s="8">
        <v>208</v>
      </c>
      <c r="E201" s="8">
        <v>27</v>
      </c>
      <c r="F201" s="8">
        <v>87</v>
      </c>
      <c r="G201" s="8">
        <v>348</v>
      </c>
      <c r="H201" s="8">
        <v>22</v>
      </c>
      <c r="I201" s="8">
        <v>94</v>
      </c>
      <c r="J201" s="8">
        <v>617</v>
      </c>
      <c r="K201" s="8">
        <v>74</v>
      </c>
      <c r="L201" s="8">
        <v>88</v>
      </c>
      <c r="M201" s="21">
        <v>7.9</v>
      </c>
      <c r="N201" s="21">
        <v>7.9</v>
      </c>
      <c r="O201" s="21">
        <v>1.8280000000000001</v>
      </c>
      <c r="P201" s="21">
        <v>1.3879999999999999</v>
      </c>
      <c r="Q201" s="8">
        <v>66</v>
      </c>
      <c r="R201" s="21">
        <v>1.17</v>
      </c>
      <c r="S201" s="24"/>
      <c r="T201" s="24"/>
      <c r="U201" s="24"/>
      <c r="V201" s="24"/>
      <c r="W201" s="24"/>
      <c r="X201" s="24"/>
      <c r="Y201" s="24"/>
      <c r="Z201" s="24"/>
      <c r="AB201" s="8">
        <v>2459</v>
      </c>
      <c r="AC201" s="9">
        <f t="shared" si="78"/>
        <v>0.44474588533188641</v>
      </c>
      <c r="AD201" s="59">
        <f t="shared" si="79"/>
        <v>1.2266666666666666</v>
      </c>
      <c r="AE201" s="60">
        <f t="shared" si="80"/>
        <v>38.271999999999998</v>
      </c>
      <c r="AF201" s="61">
        <f t="shared" si="81"/>
        <v>0.63786666666666669</v>
      </c>
      <c r="AG201" s="62">
        <f t="shared" si="82"/>
        <v>64.031999999999996</v>
      </c>
      <c r="AH201" s="61">
        <f t="shared" si="83"/>
        <v>1.0671999999999999</v>
      </c>
      <c r="AI201" s="71">
        <f t="shared" si="84"/>
        <v>853.7600000000001</v>
      </c>
    </row>
    <row r="202" spans="1:35" ht="13.5" thickBot="1" x14ac:dyDescent="0.25">
      <c r="A202" s="7" t="s">
        <v>38</v>
      </c>
      <c r="B202" s="8">
        <v>5510</v>
      </c>
      <c r="C202" s="8">
        <v>178</v>
      </c>
      <c r="D202" s="8">
        <v>290</v>
      </c>
      <c r="E202" s="8">
        <v>23</v>
      </c>
      <c r="F202" s="8">
        <v>92</v>
      </c>
      <c r="G202" s="8">
        <v>375</v>
      </c>
      <c r="H202" s="8">
        <v>18</v>
      </c>
      <c r="I202" s="8">
        <v>95</v>
      </c>
      <c r="J202" s="8">
        <v>630</v>
      </c>
      <c r="K202" s="8">
        <v>61</v>
      </c>
      <c r="L202" s="8">
        <v>90</v>
      </c>
      <c r="M202" s="21">
        <v>8.1999999999999993</v>
      </c>
      <c r="N202" s="21">
        <v>8.1999999999999993</v>
      </c>
      <c r="O202" s="21">
        <v>1.74</v>
      </c>
      <c r="P202" s="21">
        <v>1.5840000000000001</v>
      </c>
      <c r="Q202" s="8">
        <v>88</v>
      </c>
      <c r="R202" s="21">
        <v>1.42</v>
      </c>
      <c r="S202" s="24"/>
      <c r="T202" s="24"/>
      <c r="U202" s="24"/>
      <c r="V202" s="24"/>
      <c r="W202" s="24"/>
      <c r="X202" s="24"/>
      <c r="Y202" s="24"/>
      <c r="Z202" s="24"/>
      <c r="AB202" s="8">
        <v>2756</v>
      </c>
      <c r="AC202" s="9">
        <f t="shared" si="78"/>
        <v>0.5001814882032668</v>
      </c>
      <c r="AD202" s="59">
        <f t="shared" si="79"/>
        <v>1.1866666666666668</v>
      </c>
      <c r="AE202" s="60">
        <f t="shared" si="80"/>
        <v>51.62</v>
      </c>
      <c r="AF202" s="61">
        <f t="shared" si="81"/>
        <v>0.86033333333333328</v>
      </c>
      <c r="AG202" s="62">
        <f t="shared" si="82"/>
        <v>66.75</v>
      </c>
      <c r="AH202" s="61">
        <f t="shared" si="83"/>
        <v>1.1125</v>
      </c>
      <c r="AI202" s="71">
        <f t="shared" si="84"/>
        <v>890</v>
      </c>
    </row>
    <row r="203" spans="1:35" ht="14.25" thickTop="1" thickBot="1" x14ac:dyDescent="0.25">
      <c r="A203" s="10" t="s">
        <v>78</v>
      </c>
      <c r="B203" s="26">
        <f>SUM(B191:B202)</f>
        <v>64366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20"/>
      <c r="N203" s="20"/>
      <c r="O203" s="20"/>
      <c r="P203" s="20"/>
      <c r="Q203" s="28">
        <f>SUM(Q191:Q202)</f>
        <v>1122</v>
      </c>
      <c r="R203" s="20"/>
      <c r="S203" s="24"/>
      <c r="T203" s="24"/>
      <c r="U203" s="24"/>
      <c r="V203" s="24"/>
      <c r="W203" s="24"/>
      <c r="X203" s="24"/>
      <c r="Y203" s="24"/>
      <c r="Z203" s="24"/>
      <c r="AB203" s="26">
        <f>SUM(AB191:AB202)</f>
        <v>30328</v>
      </c>
      <c r="AC203" s="20"/>
      <c r="AD203" s="63"/>
      <c r="AE203" s="64"/>
      <c r="AF203" s="65"/>
      <c r="AG203" s="66"/>
      <c r="AH203" s="65"/>
      <c r="AI203" s="72"/>
    </row>
    <row r="204" spans="1:35" ht="14.25" thickTop="1" thickBot="1" x14ac:dyDescent="0.25">
      <c r="A204" s="19" t="s">
        <v>79</v>
      </c>
      <c r="B204" s="12">
        <f t="shared" ref="B204:R204" si="85">AVERAGE(B191:B202)</f>
        <v>5363.833333333333</v>
      </c>
      <c r="C204" s="12">
        <f t="shared" si="85"/>
        <v>178.16666666666666</v>
      </c>
      <c r="D204" s="12">
        <f t="shared" si="85"/>
        <v>246.75</v>
      </c>
      <c r="E204" s="12">
        <f>AVERAGE(E191:E202)</f>
        <v>24.666666666666668</v>
      </c>
      <c r="F204" s="12">
        <f>AVERAGE(F191:F202)</f>
        <v>89.833333333333329</v>
      </c>
      <c r="G204" s="12">
        <f>AVERAGE(G191:G202)</f>
        <v>286.5</v>
      </c>
      <c r="H204" s="12">
        <f>AVERAGE(H191:H202)</f>
        <v>15.25</v>
      </c>
      <c r="I204" s="12">
        <f>AVERAGE(I191:I202)</f>
        <v>94.583333333333329</v>
      </c>
      <c r="J204" s="12">
        <f t="shared" si="85"/>
        <v>678.66666666666663</v>
      </c>
      <c r="K204" s="12">
        <f>AVERAGE(K191:K202)</f>
        <v>57.25</v>
      </c>
      <c r="L204" s="12">
        <f>AVERAGE(L191:L202)</f>
        <v>91.416666666666671</v>
      </c>
      <c r="M204" s="15">
        <f t="shared" si="85"/>
        <v>7.8250000000000002</v>
      </c>
      <c r="N204" s="15">
        <f t="shared" si="85"/>
        <v>7.583333333333333</v>
      </c>
      <c r="O204" s="15">
        <f t="shared" si="85"/>
        <v>2.0052499999999998</v>
      </c>
      <c r="P204" s="15">
        <f t="shared" si="85"/>
        <v>1.5334999999999999</v>
      </c>
      <c r="Q204" s="12">
        <f t="shared" si="85"/>
        <v>93.5</v>
      </c>
      <c r="R204" s="15">
        <f t="shared" si="85"/>
        <v>1.1850000000000001</v>
      </c>
      <c r="S204" s="24"/>
      <c r="T204" s="24"/>
      <c r="U204" s="24"/>
      <c r="V204" s="24"/>
      <c r="W204" s="24"/>
      <c r="X204" s="24"/>
      <c r="Y204" s="24"/>
      <c r="Z204" s="24"/>
      <c r="AB204" s="12">
        <f>AVERAGE(AB191:AB202)</f>
        <v>2527.3333333333335</v>
      </c>
      <c r="AC204" s="15">
        <f>AVERAGE(AC191:AC202)</f>
        <v>0.48692340907726273</v>
      </c>
      <c r="AD204" s="67">
        <f t="shared" ref="AD204" si="86">C204/$C$2</f>
        <v>1.1877777777777778</v>
      </c>
      <c r="AE204" s="68">
        <f t="shared" ref="AE204" si="87">(C204*D204)/1000</f>
        <v>43.962625000000003</v>
      </c>
      <c r="AF204" s="69">
        <f t="shared" si="81"/>
        <v>0.7327104166666667</v>
      </c>
      <c r="AG204" s="70">
        <f t="shared" ref="AG204" si="88">(C204*G204)/1000</f>
        <v>51.044750000000001</v>
      </c>
      <c r="AH204" s="69">
        <f t="shared" si="83"/>
        <v>0.85074583333333331</v>
      </c>
      <c r="AI204" s="73">
        <f>AVERAGE(AI191:AI202)</f>
        <v>682.25888888888892</v>
      </c>
    </row>
    <row r="205" spans="1:35" ht="13.5" thickTop="1" x14ac:dyDescent="0.2"/>
    <row r="206" spans="1:35" ht="13.5" thickBot="1" x14ac:dyDescent="0.25"/>
    <row r="207" spans="1:35" ht="13.5" thickTop="1" x14ac:dyDescent="0.2">
      <c r="A207" s="35" t="s">
        <v>5</v>
      </c>
      <c r="B207" s="16" t="s">
        <v>6</v>
      </c>
      <c r="C207" s="16" t="s">
        <v>6</v>
      </c>
      <c r="D207" s="16" t="s">
        <v>7</v>
      </c>
      <c r="E207" s="16" t="s">
        <v>8</v>
      </c>
      <c r="F207" s="22" t="s">
        <v>2</v>
      </c>
      <c r="G207" s="16" t="s">
        <v>9</v>
      </c>
      <c r="H207" s="16" t="s">
        <v>10</v>
      </c>
      <c r="I207" s="22" t="s">
        <v>3</v>
      </c>
      <c r="J207" s="16" t="s">
        <v>11</v>
      </c>
      <c r="K207" s="16" t="s">
        <v>12</v>
      </c>
      <c r="L207" s="22" t="s">
        <v>13</v>
      </c>
      <c r="M207" s="16" t="s">
        <v>14</v>
      </c>
      <c r="N207" s="16" t="s">
        <v>15</v>
      </c>
      <c r="O207" s="16" t="s">
        <v>16</v>
      </c>
      <c r="P207" s="16" t="s">
        <v>17</v>
      </c>
      <c r="Q207" s="16" t="s">
        <v>56</v>
      </c>
      <c r="R207" s="16" t="s">
        <v>56</v>
      </c>
      <c r="S207" s="4"/>
      <c r="T207" s="4"/>
      <c r="U207" s="4"/>
      <c r="V207" s="4"/>
      <c r="W207" s="4"/>
      <c r="X207" s="4"/>
      <c r="Y207" s="4"/>
      <c r="Z207" s="4"/>
      <c r="AB207" s="36" t="s">
        <v>18</v>
      </c>
      <c r="AC207" s="36" t="s">
        <v>19</v>
      </c>
      <c r="AD207" s="51" t="s">
        <v>57</v>
      </c>
      <c r="AE207" s="52" t="s">
        <v>58</v>
      </c>
      <c r="AF207" s="53" t="s">
        <v>59</v>
      </c>
      <c r="AG207" s="54" t="s">
        <v>57</v>
      </c>
      <c r="AH207" s="53" t="s">
        <v>57</v>
      </c>
      <c r="AI207" s="51" t="s">
        <v>123</v>
      </c>
    </row>
    <row r="208" spans="1:35" ht="13.5" thickBot="1" x14ac:dyDescent="0.25">
      <c r="A208" s="29" t="s">
        <v>80</v>
      </c>
      <c r="B208" s="17" t="s">
        <v>21</v>
      </c>
      <c r="C208" s="18" t="s">
        <v>22</v>
      </c>
      <c r="D208" s="17" t="s">
        <v>23</v>
      </c>
      <c r="E208" s="17" t="s">
        <v>23</v>
      </c>
      <c r="F208" s="23" t="s">
        <v>24</v>
      </c>
      <c r="G208" s="17" t="s">
        <v>23</v>
      </c>
      <c r="H208" s="17" t="s">
        <v>23</v>
      </c>
      <c r="I208" s="23" t="s">
        <v>24</v>
      </c>
      <c r="J208" s="17" t="s">
        <v>23</v>
      </c>
      <c r="K208" s="17" t="s">
        <v>23</v>
      </c>
      <c r="L208" s="23" t="s">
        <v>24</v>
      </c>
      <c r="M208" s="17"/>
      <c r="N208" s="17"/>
      <c r="O208" s="17"/>
      <c r="P208" s="17"/>
      <c r="Q208" s="17" t="s">
        <v>61</v>
      </c>
      <c r="R208" s="17" t="s">
        <v>24</v>
      </c>
      <c r="S208" s="4"/>
      <c r="T208" s="4"/>
      <c r="U208" s="4"/>
      <c r="V208" s="4"/>
      <c r="W208" s="4"/>
      <c r="X208" s="4"/>
      <c r="Y208" s="4"/>
      <c r="Z208" s="4"/>
      <c r="AB208" s="18" t="s">
        <v>25</v>
      </c>
      <c r="AC208" s="18" t="s">
        <v>26</v>
      </c>
      <c r="AD208" s="55" t="s">
        <v>6</v>
      </c>
      <c r="AE208" s="56" t="s">
        <v>62</v>
      </c>
      <c r="AF208" s="57" t="s">
        <v>63</v>
      </c>
      <c r="AG208" s="58" t="s">
        <v>64</v>
      </c>
      <c r="AH208" s="57" t="s">
        <v>65</v>
      </c>
      <c r="AI208" s="55" t="s">
        <v>124</v>
      </c>
    </row>
    <row r="209" spans="1:35" ht="13.5" thickTop="1" x14ac:dyDescent="0.2">
      <c r="A209" s="7" t="s">
        <v>27</v>
      </c>
      <c r="B209" s="8">
        <v>5569</v>
      </c>
      <c r="C209" s="8">
        <v>180</v>
      </c>
      <c r="D209" s="8">
        <v>217</v>
      </c>
      <c r="E209" s="8">
        <v>19</v>
      </c>
      <c r="F209" s="8">
        <v>91</v>
      </c>
      <c r="G209" s="8">
        <v>368</v>
      </c>
      <c r="H209" s="8">
        <v>14</v>
      </c>
      <c r="I209" s="8">
        <v>96</v>
      </c>
      <c r="J209" s="8">
        <v>608</v>
      </c>
      <c r="K209" s="8">
        <v>47</v>
      </c>
      <c r="L209" s="8">
        <v>92</v>
      </c>
      <c r="M209" s="21">
        <v>8.4</v>
      </c>
      <c r="N209" s="21">
        <v>8.1999999999999993</v>
      </c>
      <c r="O209" s="21">
        <v>1.694</v>
      </c>
      <c r="P209" s="21">
        <v>1.391</v>
      </c>
      <c r="Q209" s="8">
        <v>99</v>
      </c>
      <c r="R209" s="21">
        <v>1.1200000000000001</v>
      </c>
      <c r="S209" s="24"/>
      <c r="T209" s="24"/>
      <c r="U209" s="24"/>
      <c r="V209" s="24"/>
      <c r="W209" s="24"/>
      <c r="X209" s="24"/>
      <c r="Y209" s="24"/>
      <c r="Z209" s="24"/>
      <c r="AB209" s="8">
        <v>2673</v>
      </c>
      <c r="AC209" s="9">
        <f t="shared" ref="AC209:AC220" si="89">AB209/B209</f>
        <v>0.47997845214580714</v>
      </c>
      <c r="AD209" s="59">
        <f>C209/$C$2</f>
        <v>1.2</v>
      </c>
      <c r="AE209" s="60">
        <f>(C209*D209)/1000</f>
        <v>39.06</v>
      </c>
      <c r="AF209" s="61">
        <f>(AE209)/$E$3</f>
        <v>0.65100000000000002</v>
      </c>
      <c r="AG209" s="62">
        <f>(C209*G209)/1000</f>
        <v>66.239999999999995</v>
      </c>
      <c r="AH209" s="61">
        <f>(AG209)/$G$3</f>
        <v>1.1039999999999999</v>
      </c>
      <c r="AI209" s="71">
        <f>(0.8*C209*G209)/60</f>
        <v>883.2</v>
      </c>
    </row>
    <row r="210" spans="1:35" x14ac:dyDescent="0.2">
      <c r="A210" s="7" t="s">
        <v>28</v>
      </c>
      <c r="B210" s="8">
        <v>4977</v>
      </c>
      <c r="C210" s="8">
        <v>178</v>
      </c>
      <c r="D210" s="8">
        <v>386</v>
      </c>
      <c r="E210" s="8">
        <v>20</v>
      </c>
      <c r="F210" s="8">
        <v>95</v>
      </c>
      <c r="G210" s="8">
        <v>487</v>
      </c>
      <c r="H210" s="8">
        <v>13</v>
      </c>
      <c r="I210" s="8">
        <v>97</v>
      </c>
      <c r="J210" s="8">
        <v>851</v>
      </c>
      <c r="K210" s="8">
        <v>47</v>
      </c>
      <c r="L210" s="8">
        <v>95</v>
      </c>
      <c r="M210" s="21">
        <v>8</v>
      </c>
      <c r="N210" s="21">
        <v>7.5</v>
      </c>
      <c r="O210" s="21">
        <v>1.847</v>
      </c>
      <c r="P210" s="21">
        <v>1.4890000000000001</v>
      </c>
      <c r="Q210" s="8">
        <v>88</v>
      </c>
      <c r="R210" s="21">
        <v>0.91</v>
      </c>
      <c r="S210" s="24"/>
      <c r="T210" s="24"/>
      <c r="U210" s="24"/>
      <c r="V210" s="24"/>
      <c r="W210" s="24"/>
      <c r="X210" s="24"/>
      <c r="Y210" s="24"/>
      <c r="Z210" s="24"/>
      <c r="AB210" s="8">
        <v>2191</v>
      </c>
      <c r="AC210" s="9">
        <f t="shared" si="89"/>
        <v>0.44022503516174405</v>
      </c>
      <c r="AD210" s="59">
        <f t="shared" ref="AD210:AD220" si="90">C210/$C$2</f>
        <v>1.1866666666666668</v>
      </c>
      <c r="AE210" s="60">
        <f t="shared" ref="AE210:AE220" si="91">(C210*D210)/1000</f>
        <v>68.707999999999998</v>
      </c>
      <c r="AF210" s="61">
        <f t="shared" ref="AF210:AF222" si="92">(AE210)/$E$3</f>
        <v>1.1451333333333333</v>
      </c>
      <c r="AG210" s="62">
        <f t="shared" ref="AG210:AG220" si="93">(C210*G210)/1000</f>
        <v>86.686000000000007</v>
      </c>
      <c r="AH210" s="61">
        <f t="shared" ref="AH210:AH222" si="94">(AG210)/$G$3</f>
        <v>1.4447666666666668</v>
      </c>
      <c r="AI210" s="71">
        <f t="shared" ref="AI210:AI220" si="95">(0.8*C210*G210)/60</f>
        <v>1155.8133333333333</v>
      </c>
    </row>
    <row r="211" spans="1:35" x14ac:dyDescent="0.2">
      <c r="A211" s="7" t="s">
        <v>29</v>
      </c>
      <c r="B211" s="8">
        <v>4857</v>
      </c>
      <c r="C211" s="8">
        <v>157</v>
      </c>
      <c r="D211" s="8">
        <v>266</v>
      </c>
      <c r="E211" s="8">
        <v>20</v>
      </c>
      <c r="F211" s="8">
        <v>92</v>
      </c>
      <c r="G211" s="8">
        <v>428</v>
      </c>
      <c r="H211" s="8">
        <v>18</v>
      </c>
      <c r="I211" s="8">
        <v>96</v>
      </c>
      <c r="J211" s="8">
        <v>773</v>
      </c>
      <c r="K211" s="8">
        <v>48</v>
      </c>
      <c r="L211" s="8">
        <v>94</v>
      </c>
      <c r="M211" s="21">
        <v>7.9</v>
      </c>
      <c r="N211" s="21">
        <v>7.7</v>
      </c>
      <c r="O211" s="21">
        <v>1.8049999999999999</v>
      </c>
      <c r="P211" s="21">
        <v>1.5009999999999999</v>
      </c>
      <c r="Q211" s="8">
        <v>88</v>
      </c>
      <c r="R211" s="21">
        <v>0.76</v>
      </c>
      <c r="S211" s="24"/>
      <c r="T211" s="24"/>
      <c r="U211" s="24"/>
      <c r="V211" s="24"/>
      <c r="W211" s="24"/>
      <c r="X211" s="24"/>
      <c r="Y211" s="24"/>
      <c r="Z211" s="24"/>
      <c r="AB211" s="8">
        <v>2456</v>
      </c>
      <c r="AC211" s="9">
        <f t="shared" si="89"/>
        <v>0.50566193123327152</v>
      </c>
      <c r="AD211" s="59">
        <f t="shared" si="90"/>
        <v>1.0466666666666666</v>
      </c>
      <c r="AE211" s="60">
        <f t="shared" si="91"/>
        <v>41.762</v>
      </c>
      <c r="AF211" s="61">
        <f t="shared" si="92"/>
        <v>0.69603333333333339</v>
      </c>
      <c r="AG211" s="62">
        <f t="shared" si="93"/>
        <v>67.195999999999998</v>
      </c>
      <c r="AH211" s="61">
        <f t="shared" si="94"/>
        <v>1.1199333333333332</v>
      </c>
      <c r="AI211" s="71">
        <f t="shared" si="95"/>
        <v>895.94666666666672</v>
      </c>
    </row>
    <row r="212" spans="1:35" x14ac:dyDescent="0.2">
      <c r="A212" s="7" t="s">
        <v>30</v>
      </c>
      <c r="B212" s="8">
        <v>4314</v>
      </c>
      <c r="C212" s="8">
        <v>144</v>
      </c>
      <c r="D212" s="8">
        <v>357</v>
      </c>
      <c r="E212" s="8">
        <v>16</v>
      </c>
      <c r="F212" s="8">
        <v>96</v>
      </c>
      <c r="G212" s="8">
        <v>474</v>
      </c>
      <c r="H212" s="8">
        <v>8</v>
      </c>
      <c r="I212" s="8">
        <v>98</v>
      </c>
      <c r="J212" s="8">
        <v>895</v>
      </c>
      <c r="K212" s="8">
        <v>45</v>
      </c>
      <c r="L212" s="8">
        <v>95</v>
      </c>
      <c r="M212" s="21">
        <v>7.5</v>
      </c>
      <c r="N212" s="21">
        <v>7.2</v>
      </c>
      <c r="O212" s="21">
        <v>1.732</v>
      </c>
      <c r="P212" s="21">
        <v>1.4059999999999999</v>
      </c>
      <c r="Q212" s="8">
        <v>99</v>
      </c>
      <c r="R212" s="21">
        <v>0.97</v>
      </c>
      <c r="S212" s="24"/>
      <c r="T212" s="24"/>
      <c r="U212" s="24"/>
      <c r="V212" s="24"/>
      <c r="W212" s="24"/>
      <c r="X212" s="24"/>
      <c r="Y212" s="24"/>
      <c r="Z212" s="24"/>
      <c r="AB212" s="8">
        <v>2264</v>
      </c>
      <c r="AC212" s="9">
        <f t="shared" si="89"/>
        <v>0.52480296708391283</v>
      </c>
      <c r="AD212" s="59">
        <f t="shared" si="90"/>
        <v>0.96</v>
      </c>
      <c r="AE212" s="60">
        <f t="shared" si="91"/>
        <v>51.408000000000001</v>
      </c>
      <c r="AF212" s="61">
        <f t="shared" si="92"/>
        <v>0.85680000000000001</v>
      </c>
      <c r="AG212" s="62">
        <f t="shared" si="93"/>
        <v>68.256</v>
      </c>
      <c r="AH212" s="61">
        <f t="shared" si="94"/>
        <v>1.1375999999999999</v>
      </c>
      <c r="AI212" s="71">
        <f t="shared" si="95"/>
        <v>910.08</v>
      </c>
    </row>
    <row r="213" spans="1:35" x14ac:dyDescent="0.2">
      <c r="A213" s="7" t="s">
        <v>31</v>
      </c>
      <c r="B213" s="8">
        <v>4413</v>
      </c>
      <c r="C213" s="8">
        <v>142</v>
      </c>
      <c r="D213" s="8">
        <v>287</v>
      </c>
      <c r="E213" s="8">
        <v>12</v>
      </c>
      <c r="F213" s="8">
        <v>96</v>
      </c>
      <c r="G213" s="8">
        <v>402</v>
      </c>
      <c r="H213" s="8">
        <v>8</v>
      </c>
      <c r="I213" s="8">
        <v>98</v>
      </c>
      <c r="J213" s="8">
        <v>767</v>
      </c>
      <c r="K213" s="8">
        <v>36</v>
      </c>
      <c r="L213" s="8">
        <v>95</v>
      </c>
      <c r="M213" s="21">
        <v>7.2</v>
      </c>
      <c r="N213" s="21">
        <v>7.7</v>
      </c>
      <c r="O213" s="21">
        <v>1.5960000000000001</v>
      </c>
      <c r="P213" s="21">
        <v>1.28</v>
      </c>
      <c r="Q213" s="8">
        <v>99</v>
      </c>
      <c r="R213" s="21">
        <v>1.54</v>
      </c>
      <c r="S213" s="24"/>
      <c r="T213" s="24"/>
      <c r="U213" s="24"/>
      <c r="V213" s="24"/>
      <c r="W213" s="24"/>
      <c r="X213" s="24"/>
      <c r="Y213" s="24"/>
      <c r="Z213" s="24"/>
      <c r="AB213" s="8">
        <v>2447</v>
      </c>
      <c r="AC213" s="9">
        <f t="shared" si="89"/>
        <v>0.55449807387264904</v>
      </c>
      <c r="AD213" s="59">
        <f t="shared" si="90"/>
        <v>0.94666666666666666</v>
      </c>
      <c r="AE213" s="60">
        <f t="shared" si="91"/>
        <v>40.753999999999998</v>
      </c>
      <c r="AF213" s="61">
        <f t="shared" si="92"/>
        <v>0.67923333333333324</v>
      </c>
      <c r="AG213" s="62">
        <f t="shared" si="93"/>
        <v>57.084000000000003</v>
      </c>
      <c r="AH213" s="61">
        <f t="shared" si="94"/>
        <v>0.95140000000000002</v>
      </c>
      <c r="AI213" s="71">
        <f t="shared" si="95"/>
        <v>761.12000000000012</v>
      </c>
    </row>
    <row r="214" spans="1:35" x14ac:dyDescent="0.2">
      <c r="A214" s="7" t="s">
        <v>32</v>
      </c>
      <c r="B214" s="8">
        <v>3966</v>
      </c>
      <c r="C214" s="8">
        <v>132</v>
      </c>
      <c r="D214" s="8">
        <v>184</v>
      </c>
      <c r="E214" s="8">
        <v>11</v>
      </c>
      <c r="F214" s="8">
        <v>94</v>
      </c>
      <c r="G214" s="8">
        <v>385</v>
      </c>
      <c r="H214" s="8">
        <v>10</v>
      </c>
      <c r="I214" s="8">
        <v>97</v>
      </c>
      <c r="J214" s="8">
        <v>623</v>
      </c>
      <c r="K214" s="8">
        <v>45</v>
      </c>
      <c r="L214" s="8">
        <v>93</v>
      </c>
      <c r="M214" s="21">
        <v>7.7</v>
      </c>
      <c r="N214" s="21">
        <v>7.5</v>
      </c>
      <c r="O214" s="21">
        <v>1.0169999999999999</v>
      </c>
      <c r="P214" s="21">
        <v>0.7</v>
      </c>
      <c r="Q214" s="8">
        <v>88</v>
      </c>
      <c r="R214" s="21">
        <v>1.33</v>
      </c>
      <c r="S214" s="24"/>
      <c r="T214" s="24"/>
      <c r="U214" s="24"/>
      <c r="V214" s="24"/>
      <c r="W214" s="24"/>
      <c r="X214" s="24"/>
      <c r="Y214" s="24"/>
      <c r="Z214" s="24"/>
      <c r="AB214" s="8">
        <v>2539</v>
      </c>
      <c r="AC214" s="9">
        <f t="shared" si="89"/>
        <v>0.6401916288451841</v>
      </c>
      <c r="AD214" s="59">
        <f t="shared" si="90"/>
        <v>0.88</v>
      </c>
      <c r="AE214" s="60">
        <f t="shared" si="91"/>
        <v>24.288</v>
      </c>
      <c r="AF214" s="61">
        <f t="shared" si="92"/>
        <v>0.40479999999999999</v>
      </c>
      <c r="AG214" s="62">
        <f t="shared" si="93"/>
        <v>50.82</v>
      </c>
      <c r="AH214" s="61">
        <f t="shared" si="94"/>
        <v>0.84699999999999998</v>
      </c>
      <c r="AI214" s="71">
        <f t="shared" si="95"/>
        <v>677.6</v>
      </c>
    </row>
    <row r="215" spans="1:35" x14ac:dyDescent="0.2">
      <c r="A215" s="7" t="s">
        <v>33</v>
      </c>
      <c r="B215" s="8">
        <v>4282</v>
      </c>
      <c r="C215" s="8">
        <v>138</v>
      </c>
      <c r="D215" s="8">
        <v>283</v>
      </c>
      <c r="E215" s="8">
        <v>12</v>
      </c>
      <c r="F215" s="8">
        <v>96</v>
      </c>
      <c r="G215" s="8">
        <v>432</v>
      </c>
      <c r="H215" s="8">
        <v>10</v>
      </c>
      <c r="I215" s="8">
        <v>98</v>
      </c>
      <c r="J215" s="8">
        <v>850</v>
      </c>
      <c r="K215" s="8">
        <v>43</v>
      </c>
      <c r="L215" s="8">
        <v>95</v>
      </c>
      <c r="M215" s="21">
        <v>6.8</v>
      </c>
      <c r="N215" s="21">
        <v>7.4</v>
      </c>
      <c r="O215" s="21">
        <v>0.89300000000000002</v>
      </c>
      <c r="P215" s="21">
        <v>0.63800000000000001</v>
      </c>
      <c r="Q215" s="8">
        <v>99</v>
      </c>
      <c r="R215" s="21">
        <v>1.19</v>
      </c>
      <c r="S215" s="24"/>
      <c r="T215" s="24"/>
      <c r="U215" s="24"/>
      <c r="V215" s="24"/>
      <c r="W215" s="24"/>
      <c r="X215" s="24"/>
      <c r="Y215" s="24"/>
      <c r="Z215" s="24"/>
      <c r="AB215" s="8">
        <v>2538</v>
      </c>
      <c r="AC215" s="9">
        <f t="shared" si="89"/>
        <v>0.59271368519383461</v>
      </c>
      <c r="AD215" s="59">
        <f t="shared" si="90"/>
        <v>0.92</v>
      </c>
      <c r="AE215" s="60">
        <f t="shared" si="91"/>
        <v>39.054000000000002</v>
      </c>
      <c r="AF215" s="61">
        <f t="shared" si="92"/>
        <v>0.65090000000000003</v>
      </c>
      <c r="AG215" s="62">
        <f t="shared" si="93"/>
        <v>59.616</v>
      </c>
      <c r="AH215" s="61">
        <f t="shared" si="94"/>
        <v>0.99360000000000004</v>
      </c>
      <c r="AI215" s="71">
        <f t="shared" si="95"/>
        <v>794.88</v>
      </c>
    </row>
    <row r="216" spans="1:35" x14ac:dyDescent="0.2">
      <c r="A216" s="7" t="s">
        <v>34</v>
      </c>
      <c r="B216" s="8">
        <v>4114</v>
      </c>
      <c r="C216" s="8">
        <v>133</v>
      </c>
      <c r="D216" s="8">
        <v>268</v>
      </c>
      <c r="E216" s="8">
        <v>10</v>
      </c>
      <c r="F216" s="8">
        <v>96</v>
      </c>
      <c r="G216" s="8">
        <v>378</v>
      </c>
      <c r="H216" s="8">
        <v>18</v>
      </c>
      <c r="I216" s="8">
        <v>95</v>
      </c>
      <c r="J216" s="8">
        <v>716</v>
      </c>
      <c r="K216" s="8">
        <v>56</v>
      </c>
      <c r="L216" s="8">
        <v>92</v>
      </c>
      <c r="M216" s="21">
        <v>7.1</v>
      </c>
      <c r="N216" s="21">
        <v>7.9</v>
      </c>
      <c r="O216" s="21">
        <v>0.84499999999999997</v>
      </c>
      <c r="P216" s="21">
        <v>0.63</v>
      </c>
      <c r="Q216" s="8">
        <v>88</v>
      </c>
      <c r="R216" s="21">
        <v>0.87</v>
      </c>
      <c r="S216" s="24"/>
      <c r="T216" s="24"/>
      <c r="U216" s="24"/>
      <c r="V216" s="24"/>
      <c r="W216" s="24"/>
      <c r="X216" s="24"/>
      <c r="Y216" s="24"/>
      <c r="Z216" s="24"/>
      <c r="AB216" s="8">
        <v>2355</v>
      </c>
      <c r="AC216" s="9">
        <f t="shared" si="89"/>
        <v>0.57243558580456977</v>
      </c>
      <c r="AD216" s="59">
        <f t="shared" si="90"/>
        <v>0.88666666666666671</v>
      </c>
      <c r="AE216" s="60">
        <f t="shared" si="91"/>
        <v>35.643999999999998</v>
      </c>
      <c r="AF216" s="61">
        <f t="shared" si="92"/>
        <v>0.59406666666666663</v>
      </c>
      <c r="AG216" s="62">
        <f t="shared" si="93"/>
        <v>50.274000000000001</v>
      </c>
      <c r="AH216" s="61">
        <f t="shared" si="94"/>
        <v>0.83789999999999998</v>
      </c>
      <c r="AI216" s="71">
        <f t="shared" si="95"/>
        <v>670.32</v>
      </c>
    </row>
    <row r="217" spans="1:35" x14ac:dyDescent="0.2">
      <c r="A217" s="7" t="s">
        <v>35</v>
      </c>
      <c r="B217" s="8">
        <v>4228</v>
      </c>
      <c r="C217" s="8">
        <v>141</v>
      </c>
      <c r="D217" s="8">
        <v>249</v>
      </c>
      <c r="E217" s="8">
        <v>19</v>
      </c>
      <c r="F217" s="8">
        <v>92</v>
      </c>
      <c r="G217" s="8">
        <v>323</v>
      </c>
      <c r="H217" s="8">
        <v>14</v>
      </c>
      <c r="I217" s="8">
        <v>96</v>
      </c>
      <c r="J217" s="8">
        <v>600</v>
      </c>
      <c r="K217" s="8">
        <v>49</v>
      </c>
      <c r="L217" s="8">
        <v>92</v>
      </c>
      <c r="M217" s="21">
        <v>7.7</v>
      </c>
      <c r="N217" s="21">
        <v>7.3</v>
      </c>
      <c r="O217" s="21">
        <v>1.01</v>
      </c>
      <c r="P217" s="21">
        <v>0.78100000000000003</v>
      </c>
      <c r="Q217" s="8">
        <v>88</v>
      </c>
      <c r="R217" s="21">
        <v>1.1000000000000001</v>
      </c>
      <c r="S217" s="24"/>
      <c r="T217" s="24"/>
      <c r="U217" s="24"/>
      <c r="V217" s="24"/>
      <c r="W217" s="24"/>
      <c r="X217" s="24"/>
      <c r="Y217" s="24"/>
      <c r="Z217" s="24"/>
      <c r="AB217" s="8">
        <v>2183</v>
      </c>
      <c r="AC217" s="9">
        <f t="shared" si="89"/>
        <v>0.51631977294228948</v>
      </c>
      <c r="AD217" s="59">
        <f t="shared" si="90"/>
        <v>0.94</v>
      </c>
      <c r="AE217" s="60">
        <f t="shared" si="91"/>
        <v>35.109000000000002</v>
      </c>
      <c r="AF217" s="61">
        <f t="shared" si="92"/>
        <v>0.58515000000000006</v>
      </c>
      <c r="AG217" s="62">
        <f t="shared" si="93"/>
        <v>45.542999999999999</v>
      </c>
      <c r="AH217" s="61">
        <f t="shared" si="94"/>
        <v>0.75905</v>
      </c>
      <c r="AI217" s="71">
        <f t="shared" si="95"/>
        <v>607.24</v>
      </c>
    </row>
    <row r="218" spans="1:35" x14ac:dyDescent="0.2">
      <c r="A218" s="7" t="s">
        <v>36</v>
      </c>
      <c r="B218" s="8">
        <v>4759</v>
      </c>
      <c r="C218" s="8">
        <v>154</v>
      </c>
      <c r="D218" s="8">
        <v>130</v>
      </c>
      <c r="E218" s="8">
        <v>17</v>
      </c>
      <c r="F218" s="8">
        <v>87</v>
      </c>
      <c r="G218" s="8">
        <v>282</v>
      </c>
      <c r="H218" s="8">
        <v>10</v>
      </c>
      <c r="I218" s="8">
        <v>96</v>
      </c>
      <c r="J218" s="8">
        <v>472</v>
      </c>
      <c r="K218" s="8">
        <v>39</v>
      </c>
      <c r="L218" s="8">
        <v>92</v>
      </c>
      <c r="M218" s="21">
        <v>7.2</v>
      </c>
      <c r="N218" s="21">
        <v>7.3</v>
      </c>
      <c r="O218" s="21">
        <v>0.91</v>
      </c>
      <c r="P218" s="21">
        <v>0.68700000000000006</v>
      </c>
      <c r="Q218" s="8">
        <v>88</v>
      </c>
      <c r="R218" s="21">
        <v>1</v>
      </c>
      <c r="S218" s="24"/>
      <c r="T218" s="24"/>
      <c r="U218" s="24"/>
      <c r="V218" s="24"/>
      <c r="W218" s="24"/>
      <c r="X218" s="24"/>
      <c r="Y218" s="24"/>
      <c r="Z218" s="24"/>
      <c r="AB218" s="8">
        <v>2597</v>
      </c>
      <c r="AC218" s="9">
        <f t="shared" si="89"/>
        <v>0.54570287875604118</v>
      </c>
      <c r="AD218" s="59">
        <f t="shared" si="90"/>
        <v>1.0266666666666666</v>
      </c>
      <c r="AE218" s="60">
        <f t="shared" si="91"/>
        <v>20.02</v>
      </c>
      <c r="AF218" s="61">
        <f t="shared" si="92"/>
        <v>0.33366666666666667</v>
      </c>
      <c r="AG218" s="62">
        <f t="shared" si="93"/>
        <v>43.427999999999997</v>
      </c>
      <c r="AH218" s="61">
        <f t="shared" si="94"/>
        <v>0.7238</v>
      </c>
      <c r="AI218" s="71">
        <f t="shared" si="95"/>
        <v>579.04000000000008</v>
      </c>
    </row>
    <row r="219" spans="1:35" x14ac:dyDescent="0.2">
      <c r="A219" s="7" t="s">
        <v>37</v>
      </c>
      <c r="B219" s="8">
        <v>6251</v>
      </c>
      <c r="C219" s="8">
        <v>208</v>
      </c>
      <c r="D219" s="8">
        <v>113</v>
      </c>
      <c r="E219" s="8">
        <v>23</v>
      </c>
      <c r="F219" s="8">
        <v>80</v>
      </c>
      <c r="G219" s="8">
        <v>245</v>
      </c>
      <c r="H219" s="8">
        <v>11</v>
      </c>
      <c r="I219" s="8">
        <v>95</v>
      </c>
      <c r="J219" s="8">
        <v>400</v>
      </c>
      <c r="K219" s="8">
        <v>39</v>
      </c>
      <c r="L219" s="8">
        <v>90</v>
      </c>
      <c r="M219" s="21">
        <v>7.4</v>
      </c>
      <c r="N219" s="21">
        <v>7.3</v>
      </c>
      <c r="O219" s="21">
        <v>0.73</v>
      </c>
      <c r="P219" s="21">
        <v>0.7</v>
      </c>
      <c r="Q219" s="8">
        <v>88</v>
      </c>
      <c r="R219" s="21">
        <v>1</v>
      </c>
      <c r="S219" s="24"/>
      <c r="T219" s="24"/>
      <c r="U219" s="24"/>
      <c r="V219" s="24"/>
      <c r="W219" s="24"/>
      <c r="X219" s="24"/>
      <c r="Y219" s="24"/>
      <c r="Z219" s="24"/>
      <c r="AB219" s="8">
        <v>2570</v>
      </c>
      <c r="AC219" s="9">
        <f t="shared" si="89"/>
        <v>0.41113421852503601</v>
      </c>
      <c r="AD219" s="59">
        <f t="shared" si="90"/>
        <v>1.3866666666666667</v>
      </c>
      <c r="AE219" s="60">
        <f t="shared" si="91"/>
        <v>23.504000000000001</v>
      </c>
      <c r="AF219" s="61">
        <f t="shared" si="92"/>
        <v>0.39173333333333338</v>
      </c>
      <c r="AG219" s="62">
        <f t="shared" si="93"/>
        <v>50.96</v>
      </c>
      <c r="AH219" s="61">
        <f t="shared" si="94"/>
        <v>0.84933333333333338</v>
      </c>
      <c r="AI219" s="71">
        <f t="shared" si="95"/>
        <v>679.4666666666667</v>
      </c>
    </row>
    <row r="220" spans="1:35" ht="13.5" thickBot="1" x14ac:dyDescent="0.25">
      <c r="A220" s="7" t="s">
        <v>38</v>
      </c>
      <c r="B220" s="8">
        <v>5729</v>
      </c>
      <c r="C220" s="8">
        <v>185</v>
      </c>
      <c r="D220" s="8">
        <v>151</v>
      </c>
      <c r="E220" s="8">
        <v>10</v>
      </c>
      <c r="F220" s="8">
        <v>93</v>
      </c>
      <c r="G220" s="8">
        <v>379</v>
      </c>
      <c r="H220" s="8">
        <v>10</v>
      </c>
      <c r="I220" s="8">
        <v>97</v>
      </c>
      <c r="J220" s="8">
        <v>616</v>
      </c>
      <c r="K220" s="8">
        <v>34</v>
      </c>
      <c r="L220" s="8">
        <v>95</v>
      </c>
      <c r="M220" s="21">
        <v>7.5</v>
      </c>
      <c r="N220" s="21">
        <v>7.3</v>
      </c>
      <c r="O220" s="21">
        <v>0.97599999999999998</v>
      </c>
      <c r="P220" s="21">
        <v>0.68799999999999994</v>
      </c>
      <c r="Q220" s="8">
        <v>77</v>
      </c>
      <c r="R220" s="21">
        <v>1.18</v>
      </c>
      <c r="S220" s="24"/>
      <c r="T220" s="24"/>
      <c r="U220" s="24"/>
      <c r="V220" s="24"/>
      <c r="W220" s="24"/>
      <c r="X220" s="24"/>
      <c r="Y220" s="24"/>
      <c r="Z220" s="24"/>
      <c r="AB220" s="8">
        <v>2472</v>
      </c>
      <c r="AC220" s="9">
        <f t="shared" si="89"/>
        <v>0.43148891604119394</v>
      </c>
      <c r="AD220" s="59">
        <f t="shared" si="90"/>
        <v>1.2333333333333334</v>
      </c>
      <c r="AE220" s="60">
        <f t="shared" si="91"/>
        <v>27.934999999999999</v>
      </c>
      <c r="AF220" s="61">
        <f t="shared" si="92"/>
        <v>0.46558333333333329</v>
      </c>
      <c r="AG220" s="62">
        <f t="shared" si="93"/>
        <v>70.114999999999995</v>
      </c>
      <c r="AH220" s="61">
        <f t="shared" si="94"/>
        <v>1.1685833333333333</v>
      </c>
      <c r="AI220" s="71">
        <f t="shared" si="95"/>
        <v>934.86666666666667</v>
      </c>
    </row>
    <row r="221" spans="1:35" ht="14.25" thickTop="1" thickBot="1" x14ac:dyDescent="0.25">
      <c r="A221" s="10" t="s">
        <v>81</v>
      </c>
      <c r="B221" s="26">
        <f>SUM(B209:B220)</f>
        <v>57459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20"/>
      <c r="N221" s="20"/>
      <c r="O221" s="20"/>
      <c r="P221" s="20"/>
      <c r="Q221" s="28">
        <f>SUM(Q209:Q220)</f>
        <v>1089</v>
      </c>
      <c r="R221" s="20"/>
      <c r="S221" s="24"/>
      <c r="T221" s="24"/>
      <c r="U221" s="24"/>
      <c r="V221" s="24"/>
      <c r="W221" s="24"/>
      <c r="X221" s="24"/>
      <c r="Y221" s="24"/>
      <c r="Z221" s="24"/>
      <c r="AB221" s="26">
        <f>SUM(AB209:AB220)</f>
        <v>29285</v>
      </c>
      <c r="AC221" s="20"/>
      <c r="AD221" s="63"/>
      <c r="AE221" s="64"/>
      <c r="AF221" s="65"/>
      <c r="AG221" s="66"/>
      <c r="AH221" s="65"/>
      <c r="AI221" s="72"/>
    </row>
    <row r="222" spans="1:35" ht="14.25" thickTop="1" thickBot="1" x14ac:dyDescent="0.25">
      <c r="A222" s="19" t="s">
        <v>82</v>
      </c>
      <c r="B222" s="12">
        <f t="shared" ref="B222:R222" si="96">AVERAGE(B209:B220)</f>
        <v>4788.25</v>
      </c>
      <c r="C222" s="12">
        <f t="shared" si="96"/>
        <v>157.66666666666666</v>
      </c>
      <c r="D222" s="12">
        <f t="shared" si="96"/>
        <v>240.91666666666666</v>
      </c>
      <c r="E222" s="12">
        <f>AVERAGE(E209:E220)</f>
        <v>15.75</v>
      </c>
      <c r="F222" s="12">
        <f>AVERAGE(F209:F220)</f>
        <v>92.333333333333329</v>
      </c>
      <c r="G222" s="12">
        <f>AVERAGE(G209:G220)</f>
        <v>381.91666666666669</v>
      </c>
      <c r="H222" s="12">
        <f>AVERAGE(H209:H220)</f>
        <v>12</v>
      </c>
      <c r="I222" s="12">
        <f>AVERAGE(I209:I220)</f>
        <v>96.583333333333329</v>
      </c>
      <c r="J222" s="12">
        <f t="shared" si="96"/>
        <v>680.91666666666663</v>
      </c>
      <c r="K222" s="12">
        <f>AVERAGE(K209:K220)</f>
        <v>44</v>
      </c>
      <c r="L222" s="12">
        <f>AVERAGE(L209:L220)</f>
        <v>93.333333333333329</v>
      </c>
      <c r="M222" s="15">
        <f t="shared" si="96"/>
        <v>7.5333333333333341</v>
      </c>
      <c r="N222" s="15">
        <f t="shared" si="96"/>
        <v>7.5249999999999986</v>
      </c>
      <c r="O222" s="15">
        <f t="shared" si="96"/>
        <v>1.2545833333333334</v>
      </c>
      <c r="P222" s="15">
        <f t="shared" si="96"/>
        <v>0.99091666666666678</v>
      </c>
      <c r="Q222" s="12">
        <f t="shared" si="96"/>
        <v>90.75</v>
      </c>
      <c r="R222" s="15">
        <f t="shared" si="96"/>
        <v>1.0808333333333333</v>
      </c>
      <c r="S222" s="24"/>
      <c r="T222" s="24"/>
      <c r="U222" s="24"/>
      <c r="V222" s="24"/>
      <c r="W222" s="24"/>
      <c r="X222" s="24"/>
      <c r="Y222" s="24"/>
      <c r="Z222" s="24"/>
      <c r="AB222" s="12">
        <f>AVERAGE(AB209:AB220)</f>
        <v>2440.4166666666665</v>
      </c>
      <c r="AC222" s="15">
        <f>AVERAGE(AC209:AC220)</f>
        <v>0.51792942880046111</v>
      </c>
      <c r="AD222" s="67">
        <f t="shared" ref="AD222" si="97">C222/$C$2</f>
        <v>1.0511111111111111</v>
      </c>
      <c r="AE222" s="68">
        <f t="shared" ref="AE222" si="98">(C222*D222)/1000</f>
        <v>37.984527777777771</v>
      </c>
      <c r="AF222" s="69">
        <f t="shared" si="92"/>
        <v>0.6330754629629628</v>
      </c>
      <c r="AG222" s="70">
        <f t="shared" ref="AG222" si="99">(C222*G222)/1000</f>
        <v>60.215527777777773</v>
      </c>
      <c r="AH222" s="69">
        <f t="shared" si="94"/>
        <v>1.0035921296296295</v>
      </c>
      <c r="AI222" s="73">
        <f>AVERAGE(AI209:AI220)</f>
        <v>795.79777777777781</v>
      </c>
    </row>
    <row r="223" spans="1:35" ht="13.5" thickTop="1" x14ac:dyDescent="0.2"/>
    <row r="224" spans="1:35" ht="13.5" thickBot="1" x14ac:dyDescent="0.25"/>
    <row r="225" spans="1:35" ht="13.5" thickTop="1" x14ac:dyDescent="0.2">
      <c r="A225" s="35" t="s">
        <v>5</v>
      </c>
      <c r="B225" s="16" t="s">
        <v>6</v>
      </c>
      <c r="C225" s="16" t="s">
        <v>6</v>
      </c>
      <c r="D225" s="16" t="s">
        <v>7</v>
      </c>
      <c r="E225" s="16" t="s">
        <v>8</v>
      </c>
      <c r="F225" s="22" t="s">
        <v>2</v>
      </c>
      <c r="G225" s="16" t="s">
        <v>9</v>
      </c>
      <c r="H225" s="16" t="s">
        <v>10</v>
      </c>
      <c r="I225" s="22" t="s">
        <v>3</v>
      </c>
      <c r="J225" s="16" t="s">
        <v>11</v>
      </c>
      <c r="K225" s="16" t="s">
        <v>12</v>
      </c>
      <c r="L225" s="22" t="s">
        <v>13</v>
      </c>
      <c r="M225" s="16" t="s">
        <v>14</v>
      </c>
      <c r="N225" s="16" t="s">
        <v>15</v>
      </c>
      <c r="O225" s="16" t="s">
        <v>16</v>
      </c>
      <c r="P225" s="16" t="s">
        <v>17</v>
      </c>
      <c r="Q225" s="16" t="s">
        <v>56</v>
      </c>
      <c r="R225" s="16" t="s">
        <v>56</v>
      </c>
      <c r="S225" s="16" t="s">
        <v>83</v>
      </c>
      <c r="T225" s="16" t="s">
        <v>84</v>
      </c>
      <c r="U225" s="16" t="s">
        <v>85</v>
      </c>
      <c r="V225" s="16" t="s">
        <v>86</v>
      </c>
      <c r="W225" s="16"/>
      <c r="X225" s="16" t="s">
        <v>87</v>
      </c>
      <c r="Y225" s="16" t="s">
        <v>88</v>
      </c>
      <c r="Z225" s="16"/>
      <c r="AA225" s="16" t="s">
        <v>89</v>
      </c>
      <c r="AB225" s="36" t="s">
        <v>18</v>
      </c>
      <c r="AC225" s="36" t="s">
        <v>19</v>
      </c>
      <c r="AD225" s="51" t="s">
        <v>57</v>
      </c>
      <c r="AE225" s="52" t="s">
        <v>58</v>
      </c>
      <c r="AF225" s="53" t="s">
        <v>59</v>
      </c>
      <c r="AG225" s="54" t="s">
        <v>57</v>
      </c>
      <c r="AH225" s="53" t="s">
        <v>57</v>
      </c>
      <c r="AI225" s="51" t="s">
        <v>123</v>
      </c>
    </row>
    <row r="226" spans="1:35" ht="13.5" thickBot="1" x14ac:dyDescent="0.25">
      <c r="A226" s="29" t="s">
        <v>90</v>
      </c>
      <c r="B226" s="17" t="s">
        <v>21</v>
      </c>
      <c r="C226" s="18" t="s">
        <v>22</v>
      </c>
      <c r="D226" s="17" t="s">
        <v>23</v>
      </c>
      <c r="E226" s="17" t="s">
        <v>23</v>
      </c>
      <c r="F226" s="23" t="s">
        <v>24</v>
      </c>
      <c r="G226" s="17" t="s">
        <v>23</v>
      </c>
      <c r="H226" s="17" t="s">
        <v>23</v>
      </c>
      <c r="I226" s="23" t="s">
        <v>24</v>
      </c>
      <c r="J226" s="17" t="s">
        <v>23</v>
      </c>
      <c r="K226" s="17" t="s">
        <v>23</v>
      </c>
      <c r="L226" s="23" t="s">
        <v>24</v>
      </c>
      <c r="M226" s="17"/>
      <c r="N226" s="17"/>
      <c r="O226" s="17"/>
      <c r="P226" s="17"/>
      <c r="Q226" s="17" t="s">
        <v>61</v>
      </c>
      <c r="R226" s="17" t="s">
        <v>24</v>
      </c>
      <c r="S226" s="17" t="s">
        <v>23</v>
      </c>
      <c r="T226" s="17" t="s">
        <v>23</v>
      </c>
      <c r="U226" s="17" t="s">
        <v>23</v>
      </c>
      <c r="V226" s="17" t="s">
        <v>23</v>
      </c>
      <c r="W226" s="17"/>
      <c r="X226" s="17" t="s">
        <v>23</v>
      </c>
      <c r="Y226" s="17" t="s">
        <v>23</v>
      </c>
      <c r="Z226" s="17"/>
      <c r="AA226" s="17"/>
      <c r="AB226" s="18" t="s">
        <v>25</v>
      </c>
      <c r="AC226" s="18" t="s">
        <v>26</v>
      </c>
      <c r="AD226" s="55" t="s">
        <v>6</v>
      </c>
      <c r="AE226" s="56" t="s">
        <v>62</v>
      </c>
      <c r="AF226" s="57" t="s">
        <v>63</v>
      </c>
      <c r="AG226" s="58" t="s">
        <v>64</v>
      </c>
      <c r="AH226" s="57" t="s">
        <v>65</v>
      </c>
      <c r="AI226" s="55" t="s">
        <v>124</v>
      </c>
    </row>
    <row r="227" spans="1:35" ht="13.5" thickTop="1" x14ac:dyDescent="0.2">
      <c r="A227" s="7" t="s">
        <v>27</v>
      </c>
      <c r="B227" s="8">
        <v>5636</v>
      </c>
      <c r="C227" s="8">
        <v>182</v>
      </c>
      <c r="D227" s="8">
        <v>209</v>
      </c>
      <c r="E227" s="8">
        <v>15</v>
      </c>
      <c r="F227" s="8">
        <v>93</v>
      </c>
      <c r="G227" s="8">
        <v>365</v>
      </c>
      <c r="H227" s="8">
        <v>16</v>
      </c>
      <c r="I227" s="8">
        <v>96</v>
      </c>
      <c r="J227" s="8">
        <v>725</v>
      </c>
      <c r="K227" s="8">
        <v>55</v>
      </c>
      <c r="L227" s="8">
        <v>92</v>
      </c>
      <c r="M227" s="21">
        <v>7.5</v>
      </c>
      <c r="N227" s="21">
        <v>7.2</v>
      </c>
      <c r="O227" s="21">
        <v>1.018</v>
      </c>
      <c r="P227" s="21">
        <v>0.78400000000000003</v>
      </c>
      <c r="Q227" s="8">
        <v>110</v>
      </c>
      <c r="R227" s="21">
        <v>0.97</v>
      </c>
      <c r="S227" s="8">
        <v>56</v>
      </c>
      <c r="T227" s="27">
        <v>13.6</v>
      </c>
      <c r="U227" s="8">
        <v>67</v>
      </c>
      <c r="V227" s="27">
        <v>17.100000000000001</v>
      </c>
      <c r="W227" s="27"/>
      <c r="X227" s="27">
        <v>5.7</v>
      </c>
      <c r="Y227" s="27">
        <v>1.3</v>
      </c>
      <c r="Z227" s="27"/>
      <c r="AA227" s="21"/>
      <c r="AB227" s="8">
        <v>2507</v>
      </c>
      <c r="AC227" s="9">
        <f t="shared" ref="AC227:AC238" si="100">AB227/B227</f>
        <v>0.44481902058197303</v>
      </c>
      <c r="AD227" s="59">
        <f>C227/$C$2</f>
        <v>1.2133333333333334</v>
      </c>
      <c r="AE227" s="60">
        <f>(C227*D227)/1000</f>
        <v>38.037999999999997</v>
      </c>
      <c r="AF227" s="61">
        <f>(AE227)/$E$3</f>
        <v>0.63396666666666657</v>
      </c>
      <c r="AG227" s="62">
        <f>(C227*G227)/1000</f>
        <v>66.430000000000007</v>
      </c>
      <c r="AH227" s="61">
        <f>(AG227)/$G$3</f>
        <v>1.1071666666666669</v>
      </c>
      <c r="AI227" s="71">
        <f>(0.8*C227*G227)/60</f>
        <v>885.73333333333335</v>
      </c>
    </row>
    <row r="228" spans="1:35" x14ac:dyDescent="0.2">
      <c r="A228" s="7" t="s">
        <v>28</v>
      </c>
      <c r="B228" s="8">
        <v>4531</v>
      </c>
      <c r="C228" s="8">
        <v>162</v>
      </c>
      <c r="D228" s="8">
        <v>277</v>
      </c>
      <c r="E228" s="8">
        <v>19</v>
      </c>
      <c r="F228" s="8">
        <v>93</v>
      </c>
      <c r="G228" s="8">
        <v>442</v>
      </c>
      <c r="H228" s="8">
        <v>14</v>
      </c>
      <c r="I228" s="8">
        <v>97</v>
      </c>
      <c r="J228" s="8">
        <v>782</v>
      </c>
      <c r="K228" s="8">
        <v>56</v>
      </c>
      <c r="L228" s="8">
        <v>93</v>
      </c>
      <c r="M228" s="21">
        <v>7.5</v>
      </c>
      <c r="N228" s="21">
        <v>7.4</v>
      </c>
      <c r="O228" s="21">
        <v>0.94099999999999995</v>
      </c>
      <c r="P228" s="21">
        <v>0.68</v>
      </c>
      <c r="Q228" s="8">
        <v>99</v>
      </c>
      <c r="R228" s="21">
        <v>0.8</v>
      </c>
      <c r="S228" s="8">
        <v>77</v>
      </c>
      <c r="T228" s="27">
        <v>10.4</v>
      </c>
      <c r="U228" s="8">
        <v>89</v>
      </c>
      <c r="V228" s="27">
        <v>17.3</v>
      </c>
      <c r="W228" s="27"/>
      <c r="X228" s="27">
        <v>7.9</v>
      </c>
      <c r="Y228" s="27">
        <v>1.2</v>
      </c>
      <c r="Z228" s="27"/>
      <c r="AA228" s="21">
        <v>1.42</v>
      </c>
      <c r="AB228" s="8">
        <v>2270</v>
      </c>
      <c r="AC228" s="9">
        <f t="shared" si="100"/>
        <v>0.50099315824321344</v>
      </c>
      <c r="AD228" s="59">
        <f t="shared" ref="AD228:AD238" si="101">C228/$C$2</f>
        <v>1.08</v>
      </c>
      <c r="AE228" s="60">
        <f t="shared" ref="AE228:AE238" si="102">(C228*D228)/1000</f>
        <v>44.874000000000002</v>
      </c>
      <c r="AF228" s="61">
        <f t="shared" ref="AF228:AF240" si="103">(AE228)/$E$3</f>
        <v>0.74790000000000001</v>
      </c>
      <c r="AG228" s="62">
        <f t="shared" ref="AG228:AG238" si="104">(C228*G228)/1000</f>
        <v>71.603999999999999</v>
      </c>
      <c r="AH228" s="61">
        <f t="shared" ref="AH228:AH240" si="105">(AG228)/$G$3</f>
        <v>1.1934</v>
      </c>
      <c r="AI228" s="71">
        <f t="shared" ref="AI228:AI238" si="106">(0.8*C228*G228)/60</f>
        <v>954.71999999999991</v>
      </c>
    </row>
    <row r="229" spans="1:35" x14ac:dyDescent="0.2">
      <c r="A229" s="7" t="s">
        <v>29</v>
      </c>
      <c r="B229" s="8">
        <v>7274</v>
      </c>
      <c r="C229" s="8">
        <v>235</v>
      </c>
      <c r="D229" s="8">
        <v>250</v>
      </c>
      <c r="E229" s="8">
        <v>20</v>
      </c>
      <c r="F229" s="8">
        <v>92</v>
      </c>
      <c r="G229" s="8">
        <v>426</v>
      </c>
      <c r="H229" s="8">
        <v>14</v>
      </c>
      <c r="I229" s="8">
        <v>97</v>
      </c>
      <c r="J229" s="8">
        <v>750</v>
      </c>
      <c r="K229" s="8">
        <v>53</v>
      </c>
      <c r="L229" s="8">
        <v>93</v>
      </c>
      <c r="M229" s="21">
        <v>7.4</v>
      </c>
      <c r="N229" s="21">
        <v>7.3</v>
      </c>
      <c r="O229" s="21">
        <v>0.77</v>
      </c>
      <c r="P229" s="21">
        <v>0.6</v>
      </c>
      <c r="Q229" s="8">
        <v>88</v>
      </c>
      <c r="R229" s="21">
        <v>0.86</v>
      </c>
      <c r="S229" s="8">
        <v>49</v>
      </c>
      <c r="T229" s="27">
        <v>8.1</v>
      </c>
      <c r="U229" s="8">
        <v>62</v>
      </c>
      <c r="V229" s="27">
        <v>11.8</v>
      </c>
      <c r="W229" s="27"/>
      <c r="X229" s="27">
        <v>6.6</v>
      </c>
      <c r="Y229" s="27">
        <v>1.4</v>
      </c>
      <c r="Z229" s="27"/>
      <c r="AA229" s="21">
        <v>0.37</v>
      </c>
      <c r="AB229" s="8">
        <v>2628</v>
      </c>
      <c r="AC229" s="9">
        <f t="shared" si="100"/>
        <v>0.36128677481440746</v>
      </c>
      <c r="AD229" s="59">
        <f t="shared" si="101"/>
        <v>1.5666666666666667</v>
      </c>
      <c r="AE229" s="60">
        <f t="shared" si="102"/>
        <v>58.75</v>
      </c>
      <c r="AF229" s="61">
        <f t="shared" si="103"/>
        <v>0.97916666666666663</v>
      </c>
      <c r="AG229" s="62">
        <f t="shared" si="104"/>
        <v>100.11</v>
      </c>
      <c r="AH229" s="61">
        <f t="shared" si="105"/>
        <v>1.6685000000000001</v>
      </c>
      <c r="AI229" s="71">
        <f t="shared" si="106"/>
        <v>1334.8</v>
      </c>
    </row>
    <row r="230" spans="1:35" x14ac:dyDescent="0.2">
      <c r="A230" s="7" t="s">
        <v>30</v>
      </c>
      <c r="B230" s="8">
        <v>4686</v>
      </c>
      <c r="C230" s="8">
        <v>156</v>
      </c>
      <c r="D230" s="8">
        <v>227</v>
      </c>
      <c r="E230" s="8">
        <v>25</v>
      </c>
      <c r="F230" s="8">
        <v>89</v>
      </c>
      <c r="G230" s="8">
        <v>321</v>
      </c>
      <c r="H230" s="8">
        <v>15</v>
      </c>
      <c r="I230" s="8">
        <v>95</v>
      </c>
      <c r="J230" s="8">
        <v>690</v>
      </c>
      <c r="K230" s="8">
        <v>59</v>
      </c>
      <c r="L230" s="8">
        <v>92</v>
      </c>
      <c r="M230" s="21">
        <v>7.4</v>
      </c>
      <c r="N230" s="21">
        <v>7.3</v>
      </c>
      <c r="O230" s="21">
        <v>0.81</v>
      </c>
      <c r="P230" s="21">
        <v>0.63500000000000001</v>
      </c>
      <c r="Q230" s="8">
        <v>88</v>
      </c>
      <c r="R230" s="21">
        <v>0.97</v>
      </c>
      <c r="S230" s="8">
        <v>54</v>
      </c>
      <c r="T230" s="27">
        <v>6.1</v>
      </c>
      <c r="U230" s="8">
        <v>140</v>
      </c>
      <c r="V230" s="27">
        <v>10.5</v>
      </c>
      <c r="W230" s="27"/>
      <c r="X230" s="27">
        <v>6.8</v>
      </c>
      <c r="Y230" s="27">
        <v>1.6</v>
      </c>
      <c r="Z230" s="27"/>
      <c r="AA230" s="21">
        <v>0.78</v>
      </c>
      <c r="AB230" s="8">
        <v>2598</v>
      </c>
      <c r="AC230" s="9">
        <f t="shared" si="100"/>
        <v>0.5544174135723432</v>
      </c>
      <c r="AD230" s="59">
        <f t="shared" si="101"/>
        <v>1.04</v>
      </c>
      <c r="AE230" s="60">
        <f t="shared" si="102"/>
        <v>35.411999999999999</v>
      </c>
      <c r="AF230" s="61">
        <f t="shared" si="103"/>
        <v>0.59019999999999995</v>
      </c>
      <c r="AG230" s="62">
        <f t="shared" si="104"/>
        <v>50.076000000000001</v>
      </c>
      <c r="AH230" s="61">
        <f t="shared" si="105"/>
        <v>0.83460000000000001</v>
      </c>
      <c r="AI230" s="71">
        <f t="shared" si="106"/>
        <v>667.68000000000006</v>
      </c>
    </row>
    <row r="231" spans="1:35" x14ac:dyDescent="0.2">
      <c r="A231" s="7" t="s">
        <v>31</v>
      </c>
      <c r="B231" s="8">
        <v>4532</v>
      </c>
      <c r="C231" s="8">
        <v>146</v>
      </c>
      <c r="D231" s="8">
        <v>323</v>
      </c>
      <c r="E231" s="8">
        <v>21</v>
      </c>
      <c r="F231" s="8">
        <v>93</v>
      </c>
      <c r="G231" s="8">
        <v>445</v>
      </c>
      <c r="H231" s="8">
        <v>12</v>
      </c>
      <c r="I231" s="8">
        <v>97</v>
      </c>
      <c r="J231" s="8">
        <v>797</v>
      </c>
      <c r="K231" s="8">
        <v>53</v>
      </c>
      <c r="L231" s="8">
        <v>93</v>
      </c>
      <c r="M231" s="21">
        <v>7.3</v>
      </c>
      <c r="N231" s="21">
        <v>7.4</v>
      </c>
      <c r="O231" s="21">
        <v>0.90200000000000002</v>
      </c>
      <c r="P231" s="21">
        <v>0.63700000000000001</v>
      </c>
      <c r="Q231" s="8">
        <v>88</v>
      </c>
      <c r="R231" s="21">
        <v>1.0900000000000001</v>
      </c>
      <c r="S231" s="8">
        <v>52</v>
      </c>
      <c r="T231" s="27">
        <v>1.4</v>
      </c>
      <c r="U231" s="8">
        <v>63</v>
      </c>
      <c r="V231" s="27">
        <v>6.7</v>
      </c>
      <c r="W231" s="27"/>
      <c r="X231" s="27">
        <v>7.3</v>
      </c>
      <c r="Y231" s="27">
        <v>2.2000000000000002</v>
      </c>
      <c r="Z231" s="27"/>
      <c r="AA231" s="21">
        <v>0.95</v>
      </c>
      <c r="AB231" s="8">
        <v>2917</v>
      </c>
      <c r="AC231" s="9">
        <f t="shared" si="100"/>
        <v>0.6436451897616946</v>
      </c>
      <c r="AD231" s="59">
        <f t="shared" si="101"/>
        <v>0.97333333333333338</v>
      </c>
      <c r="AE231" s="60">
        <f t="shared" si="102"/>
        <v>47.158000000000001</v>
      </c>
      <c r="AF231" s="61">
        <f t="shared" si="103"/>
        <v>0.7859666666666667</v>
      </c>
      <c r="AG231" s="62">
        <f t="shared" si="104"/>
        <v>64.97</v>
      </c>
      <c r="AH231" s="61">
        <f t="shared" si="105"/>
        <v>1.0828333333333333</v>
      </c>
      <c r="AI231" s="71">
        <f t="shared" si="106"/>
        <v>866.26666666666677</v>
      </c>
    </row>
    <row r="232" spans="1:35" x14ac:dyDescent="0.2">
      <c r="A232" s="7" t="s">
        <v>32</v>
      </c>
      <c r="B232" s="8">
        <v>4021</v>
      </c>
      <c r="C232" s="8">
        <v>134</v>
      </c>
      <c r="D232" s="8">
        <v>251</v>
      </c>
      <c r="E232" s="8">
        <v>24</v>
      </c>
      <c r="F232" s="8">
        <v>90</v>
      </c>
      <c r="G232" s="8">
        <v>333</v>
      </c>
      <c r="H232" s="8">
        <v>12</v>
      </c>
      <c r="I232" s="8">
        <v>96</v>
      </c>
      <c r="J232" s="8">
        <v>674</v>
      </c>
      <c r="K232" s="8">
        <v>57</v>
      </c>
      <c r="L232" s="8">
        <v>92</v>
      </c>
      <c r="M232" s="21">
        <v>7.1</v>
      </c>
      <c r="N232" s="21">
        <v>7.3</v>
      </c>
      <c r="O232" s="21">
        <v>1.175</v>
      </c>
      <c r="P232" s="21">
        <v>0.89700000000000002</v>
      </c>
      <c r="Q232" s="8">
        <v>99</v>
      </c>
      <c r="R232" s="21">
        <v>1.17</v>
      </c>
      <c r="S232" s="8">
        <v>52.9</v>
      </c>
      <c r="T232" s="27">
        <v>1.5</v>
      </c>
      <c r="U232" s="8">
        <v>57.6</v>
      </c>
      <c r="V232" s="27">
        <v>5.3</v>
      </c>
      <c r="W232" s="27"/>
      <c r="X232" s="27">
        <v>6.5</v>
      </c>
      <c r="Y232" s="27">
        <v>2.7</v>
      </c>
      <c r="Z232" s="27"/>
      <c r="AA232" s="21">
        <v>2.0699999999999998</v>
      </c>
      <c r="AB232" s="8">
        <v>2679</v>
      </c>
      <c r="AC232" s="9">
        <f t="shared" si="100"/>
        <v>0.66625217607560305</v>
      </c>
      <c r="AD232" s="59">
        <f t="shared" si="101"/>
        <v>0.89333333333333331</v>
      </c>
      <c r="AE232" s="60">
        <f t="shared" si="102"/>
        <v>33.634</v>
      </c>
      <c r="AF232" s="61">
        <f t="shared" si="103"/>
        <v>0.56056666666666666</v>
      </c>
      <c r="AG232" s="62">
        <f t="shared" si="104"/>
        <v>44.622</v>
      </c>
      <c r="AH232" s="61">
        <f t="shared" si="105"/>
        <v>0.74370000000000003</v>
      </c>
      <c r="AI232" s="71">
        <f t="shared" si="106"/>
        <v>594.95999999999992</v>
      </c>
    </row>
    <row r="233" spans="1:35" x14ac:dyDescent="0.2">
      <c r="A233" s="7" t="s">
        <v>33</v>
      </c>
      <c r="B233" s="8">
        <v>4511</v>
      </c>
      <c r="C233" s="8">
        <v>146</v>
      </c>
      <c r="D233" s="8">
        <v>356</v>
      </c>
      <c r="E233" s="8">
        <v>19</v>
      </c>
      <c r="F233" s="8">
        <v>95</v>
      </c>
      <c r="G233" s="8">
        <v>379</v>
      </c>
      <c r="H233" s="8">
        <v>17</v>
      </c>
      <c r="I233" s="8">
        <v>96</v>
      </c>
      <c r="J233" s="8">
        <v>814</v>
      </c>
      <c r="K233" s="8">
        <v>54</v>
      </c>
      <c r="L233" s="8">
        <v>93</v>
      </c>
      <c r="M233" s="21">
        <v>6.9</v>
      </c>
      <c r="N233" s="21">
        <v>7.2</v>
      </c>
      <c r="O233" s="21">
        <v>1.2010000000000001</v>
      </c>
      <c r="P233" s="21">
        <v>1.1000000000000001</v>
      </c>
      <c r="Q233" s="8">
        <v>99</v>
      </c>
      <c r="R233" s="21">
        <v>1.03</v>
      </c>
      <c r="S233" s="8">
        <v>67.2</v>
      </c>
      <c r="T233" s="27">
        <v>1.9</v>
      </c>
      <c r="U233" s="8">
        <v>68</v>
      </c>
      <c r="V233" s="27">
        <v>6.8</v>
      </c>
      <c r="W233" s="27"/>
      <c r="X233" s="27">
        <v>8.1999999999999993</v>
      </c>
      <c r="Y233" s="27">
        <v>3.2</v>
      </c>
      <c r="Z233" s="27"/>
      <c r="AA233" s="21">
        <v>1.42</v>
      </c>
      <c r="AB233" s="8">
        <v>2853</v>
      </c>
      <c r="AC233" s="9">
        <f t="shared" si="100"/>
        <v>0.63245400133008201</v>
      </c>
      <c r="AD233" s="59">
        <f t="shared" si="101"/>
        <v>0.97333333333333338</v>
      </c>
      <c r="AE233" s="60">
        <f t="shared" si="102"/>
        <v>51.975999999999999</v>
      </c>
      <c r="AF233" s="61">
        <f t="shared" si="103"/>
        <v>0.86626666666666663</v>
      </c>
      <c r="AG233" s="62">
        <f t="shared" si="104"/>
        <v>55.334000000000003</v>
      </c>
      <c r="AH233" s="61">
        <f t="shared" si="105"/>
        <v>0.92223333333333335</v>
      </c>
      <c r="AI233" s="71">
        <f t="shared" si="106"/>
        <v>737.78666666666675</v>
      </c>
    </row>
    <row r="234" spans="1:35" x14ac:dyDescent="0.2">
      <c r="A234" s="7" t="s">
        <v>34</v>
      </c>
      <c r="B234" s="8">
        <v>4487</v>
      </c>
      <c r="C234" s="8">
        <v>145</v>
      </c>
      <c r="D234" s="8">
        <v>310</v>
      </c>
      <c r="E234" s="8">
        <v>19</v>
      </c>
      <c r="F234" s="8">
        <v>94</v>
      </c>
      <c r="G234" s="8">
        <v>336</v>
      </c>
      <c r="H234" s="8">
        <v>15</v>
      </c>
      <c r="I234" s="8">
        <v>95</v>
      </c>
      <c r="J234" s="8">
        <v>675</v>
      </c>
      <c r="K234" s="8">
        <v>54</v>
      </c>
      <c r="L234" s="8">
        <v>92</v>
      </c>
      <c r="M234" s="21">
        <v>7</v>
      </c>
      <c r="N234" s="21">
        <v>7.4</v>
      </c>
      <c r="O234" s="21">
        <v>1.5089999999999999</v>
      </c>
      <c r="P234" s="21">
        <v>1.115</v>
      </c>
      <c r="Q234" s="8">
        <v>88</v>
      </c>
      <c r="R234" s="21">
        <v>1.32</v>
      </c>
      <c r="S234" s="8">
        <v>47.6</v>
      </c>
      <c r="T234" s="27">
        <v>5.6</v>
      </c>
      <c r="U234" s="8">
        <v>50.7</v>
      </c>
      <c r="V234" s="27">
        <v>7.4</v>
      </c>
      <c r="W234" s="27"/>
      <c r="X234" s="27">
        <v>9.6</v>
      </c>
      <c r="Y234" s="27">
        <v>2.6</v>
      </c>
      <c r="Z234" s="27"/>
      <c r="AA234" s="21">
        <v>1.56</v>
      </c>
      <c r="AB234" s="8">
        <v>2905</v>
      </c>
      <c r="AC234" s="9">
        <f t="shared" si="100"/>
        <v>0.64742589703588138</v>
      </c>
      <c r="AD234" s="59">
        <f t="shared" si="101"/>
        <v>0.96666666666666667</v>
      </c>
      <c r="AE234" s="60">
        <f t="shared" si="102"/>
        <v>44.95</v>
      </c>
      <c r="AF234" s="61">
        <f t="shared" si="103"/>
        <v>0.74916666666666676</v>
      </c>
      <c r="AG234" s="62">
        <f t="shared" si="104"/>
        <v>48.72</v>
      </c>
      <c r="AH234" s="61">
        <f t="shared" si="105"/>
        <v>0.81199999999999994</v>
      </c>
      <c r="AI234" s="71">
        <f t="shared" si="106"/>
        <v>649.6</v>
      </c>
    </row>
    <row r="235" spans="1:35" x14ac:dyDescent="0.2">
      <c r="A235" s="7" t="s">
        <v>35</v>
      </c>
      <c r="B235" s="8">
        <v>4192</v>
      </c>
      <c r="C235" s="8">
        <v>140</v>
      </c>
      <c r="D235" s="8">
        <v>175</v>
      </c>
      <c r="E235" s="8">
        <v>17</v>
      </c>
      <c r="F235" s="8">
        <v>90</v>
      </c>
      <c r="G235" s="8">
        <v>316</v>
      </c>
      <c r="H235" s="8">
        <v>9</v>
      </c>
      <c r="I235" s="8">
        <v>97</v>
      </c>
      <c r="J235" s="8">
        <v>559</v>
      </c>
      <c r="K235" s="8">
        <v>31</v>
      </c>
      <c r="L235" s="8">
        <v>94</v>
      </c>
      <c r="M235" s="21">
        <v>7.21</v>
      </c>
      <c r="N235" s="21">
        <v>7.52</v>
      </c>
      <c r="O235" s="21">
        <v>0.13569999999999999</v>
      </c>
      <c r="P235" s="21">
        <v>0.1065</v>
      </c>
      <c r="Q235" s="8">
        <v>99</v>
      </c>
      <c r="R235" s="21">
        <v>1.18</v>
      </c>
      <c r="S235" s="8">
        <v>63.2</v>
      </c>
      <c r="T235" s="27">
        <v>2.7</v>
      </c>
      <c r="U235" s="8">
        <v>69.599999999999994</v>
      </c>
      <c r="V235" s="27">
        <v>8.1999999999999993</v>
      </c>
      <c r="W235" s="27"/>
      <c r="X235" s="27">
        <v>7.1</v>
      </c>
      <c r="Y235" s="27">
        <v>2.7</v>
      </c>
      <c r="Z235" s="27"/>
      <c r="AA235" s="21">
        <v>1.33</v>
      </c>
      <c r="AB235" s="8">
        <v>2458</v>
      </c>
      <c r="AC235" s="9">
        <f t="shared" si="100"/>
        <v>0.58635496183206104</v>
      </c>
      <c r="AD235" s="59">
        <f t="shared" si="101"/>
        <v>0.93333333333333335</v>
      </c>
      <c r="AE235" s="60">
        <f t="shared" si="102"/>
        <v>24.5</v>
      </c>
      <c r="AF235" s="61">
        <f t="shared" si="103"/>
        <v>0.40833333333333333</v>
      </c>
      <c r="AG235" s="62">
        <f t="shared" si="104"/>
        <v>44.24</v>
      </c>
      <c r="AH235" s="61">
        <f t="shared" si="105"/>
        <v>0.7373333333333334</v>
      </c>
      <c r="AI235" s="71">
        <f t="shared" si="106"/>
        <v>589.86666666666667</v>
      </c>
    </row>
    <row r="236" spans="1:35" x14ac:dyDescent="0.2">
      <c r="A236" s="7" t="s">
        <v>36</v>
      </c>
      <c r="B236" s="8">
        <v>4880</v>
      </c>
      <c r="C236" s="8">
        <v>157</v>
      </c>
      <c r="D236" s="8">
        <v>172</v>
      </c>
      <c r="E236" s="8">
        <v>19</v>
      </c>
      <c r="F236" s="8">
        <v>89</v>
      </c>
      <c r="G236" s="8">
        <v>306</v>
      </c>
      <c r="H236" s="8">
        <v>12</v>
      </c>
      <c r="I236" s="8">
        <v>96</v>
      </c>
      <c r="J236" s="8">
        <v>585</v>
      </c>
      <c r="K236" s="8">
        <v>56</v>
      </c>
      <c r="L236" s="8">
        <v>90</v>
      </c>
      <c r="M236" s="21">
        <v>7.4</v>
      </c>
      <c r="N236" s="21">
        <v>7.3</v>
      </c>
      <c r="O236" s="21">
        <v>0.80700000000000005</v>
      </c>
      <c r="P236" s="21">
        <v>0.61799999999999999</v>
      </c>
      <c r="Q236" s="8">
        <v>55</v>
      </c>
      <c r="R236" s="21">
        <v>1.37</v>
      </c>
      <c r="S236" s="8">
        <v>44</v>
      </c>
      <c r="T236" s="27">
        <v>14.1</v>
      </c>
      <c r="U236" s="8">
        <v>52.6</v>
      </c>
      <c r="V236" s="27">
        <v>18.2</v>
      </c>
      <c r="W236" s="27"/>
      <c r="X236" s="27">
        <v>5.8</v>
      </c>
      <c r="Y236" s="27">
        <v>3.2</v>
      </c>
      <c r="Z236" s="27"/>
      <c r="AA236" s="21">
        <v>0.68</v>
      </c>
      <c r="AB236" s="8">
        <v>2609</v>
      </c>
      <c r="AC236" s="9">
        <f t="shared" si="100"/>
        <v>0.53463114754098362</v>
      </c>
      <c r="AD236" s="59">
        <f t="shared" si="101"/>
        <v>1.0466666666666666</v>
      </c>
      <c r="AE236" s="60">
        <f t="shared" si="102"/>
        <v>27.004000000000001</v>
      </c>
      <c r="AF236" s="61">
        <f t="shared" si="103"/>
        <v>0.45006666666666667</v>
      </c>
      <c r="AG236" s="62">
        <f t="shared" si="104"/>
        <v>48.042000000000002</v>
      </c>
      <c r="AH236" s="61">
        <f t="shared" si="105"/>
        <v>0.80070000000000008</v>
      </c>
      <c r="AI236" s="71">
        <f t="shared" si="106"/>
        <v>640.56000000000006</v>
      </c>
    </row>
    <row r="237" spans="1:35" x14ac:dyDescent="0.2">
      <c r="A237" s="7" t="s">
        <v>37</v>
      </c>
      <c r="B237" s="8">
        <v>4936</v>
      </c>
      <c r="C237" s="8">
        <v>165</v>
      </c>
      <c r="D237" s="8">
        <v>344</v>
      </c>
      <c r="E237" s="8">
        <v>20</v>
      </c>
      <c r="F237" s="8">
        <v>94</v>
      </c>
      <c r="G237" s="8">
        <v>418</v>
      </c>
      <c r="H237" s="8">
        <v>19</v>
      </c>
      <c r="I237" s="8">
        <v>96</v>
      </c>
      <c r="J237" s="8">
        <v>779</v>
      </c>
      <c r="K237" s="8">
        <v>62</v>
      </c>
      <c r="L237" s="8">
        <v>92</v>
      </c>
      <c r="M237" s="21">
        <v>7.3</v>
      </c>
      <c r="N237" s="21">
        <v>7.3</v>
      </c>
      <c r="O237" s="21">
        <v>0.80700000000000005</v>
      </c>
      <c r="P237" s="21">
        <v>0.628</v>
      </c>
      <c r="Q237" s="8">
        <v>44</v>
      </c>
      <c r="R237" s="21">
        <v>1.71</v>
      </c>
      <c r="S237" s="8">
        <v>59.7</v>
      </c>
      <c r="T237" s="27">
        <v>25.8</v>
      </c>
      <c r="U237" s="8">
        <v>69.2</v>
      </c>
      <c r="V237" s="27">
        <v>29.6</v>
      </c>
      <c r="W237" s="27"/>
      <c r="X237" s="27">
        <v>7.8</v>
      </c>
      <c r="Y237" s="27">
        <v>2.9</v>
      </c>
      <c r="Z237" s="27"/>
      <c r="AA237" s="21">
        <v>0.25</v>
      </c>
      <c r="AB237" s="8">
        <v>2760</v>
      </c>
      <c r="AC237" s="9">
        <f t="shared" si="100"/>
        <v>0.55915721231766613</v>
      </c>
      <c r="AD237" s="59">
        <f t="shared" si="101"/>
        <v>1.1000000000000001</v>
      </c>
      <c r="AE237" s="60">
        <f t="shared" si="102"/>
        <v>56.76</v>
      </c>
      <c r="AF237" s="61">
        <f t="shared" si="103"/>
        <v>0.94599999999999995</v>
      </c>
      <c r="AG237" s="62">
        <f t="shared" si="104"/>
        <v>68.97</v>
      </c>
      <c r="AH237" s="61">
        <f t="shared" si="105"/>
        <v>1.1495</v>
      </c>
      <c r="AI237" s="71">
        <f t="shared" si="106"/>
        <v>919.6</v>
      </c>
    </row>
    <row r="238" spans="1:35" ht="13.5" thickBot="1" x14ac:dyDescent="0.25">
      <c r="A238" s="7" t="s">
        <v>38</v>
      </c>
      <c r="B238" s="8">
        <v>5473</v>
      </c>
      <c r="C238" s="8">
        <v>177</v>
      </c>
      <c r="D238" s="8">
        <v>294</v>
      </c>
      <c r="E238" s="8">
        <v>16</v>
      </c>
      <c r="F238" s="8">
        <v>95</v>
      </c>
      <c r="G238" s="8">
        <v>371</v>
      </c>
      <c r="H238" s="8">
        <v>18</v>
      </c>
      <c r="I238" s="8">
        <v>95</v>
      </c>
      <c r="J238" s="8">
        <v>703</v>
      </c>
      <c r="K238" s="8">
        <v>53</v>
      </c>
      <c r="L238" s="8">
        <v>93</v>
      </c>
      <c r="M238" s="21">
        <v>7.4</v>
      </c>
      <c r="N238" s="21">
        <v>7.5</v>
      </c>
      <c r="O238" s="21">
        <v>0.85</v>
      </c>
      <c r="P238" s="21">
        <v>0.749</v>
      </c>
      <c r="Q238" s="8">
        <v>55</v>
      </c>
      <c r="R238" s="21">
        <v>1.8</v>
      </c>
      <c r="S238" s="8">
        <v>67.599999999999994</v>
      </c>
      <c r="T238" s="27">
        <v>27.8</v>
      </c>
      <c r="U238" s="8">
        <v>75.900000000000006</v>
      </c>
      <c r="V238" s="27">
        <v>32.9</v>
      </c>
      <c r="W238" s="27"/>
      <c r="X238" s="27">
        <v>7.5</v>
      </c>
      <c r="Y238" s="27">
        <v>1.7</v>
      </c>
      <c r="Z238" s="27"/>
      <c r="AA238" s="21">
        <v>0.81</v>
      </c>
      <c r="AB238" s="8">
        <v>3000</v>
      </c>
      <c r="AC238" s="9">
        <f t="shared" si="100"/>
        <v>0.5481454412570802</v>
      </c>
      <c r="AD238" s="59">
        <f t="shared" si="101"/>
        <v>1.18</v>
      </c>
      <c r="AE238" s="60">
        <f t="shared" si="102"/>
        <v>52.037999999999997</v>
      </c>
      <c r="AF238" s="61">
        <f t="shared" si="103"/>
        <v>0.86729999999999996</v>
      </c>
      <c r="AG238" s="62">
        <f t="shared" si="104"/>
        <v>65.667000000000002</v>
      </c>
      <c r="AH238" s="61">
        <f t="shared" si="105"/>
        <v>1.0944499999999999</v>
      </c>
      <c r="AI238" s="71">
        <f t="shared" si="106"/>
        <v>875.56</v>
      </c>
    </row>
    <row r="239" spans="1:35" ht="14.25" thickTop="1" thickBot="1" x14ac:dyDescent="0.25">
      <c r="A239" s="10" t="s">
        <v>91</v>
      </c>
      <c r="B239" s="26">
        <f>SUM(B227:B238)</f>
        <v>59159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20"/>
      <c r="N239" s="20"/>
      <c r="O239" s="20"/>
      <c r="P239" s="20"/>
      <c r="Q239" s="28">
        <f>SUM(Q227:Q238)</f>
        <v>1012</v>
      </c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6">
        <f>SUM(AB227:AB238)</f>
        <v>32184</v>
      </c>
      <c r="AC239" s="20"/>
      <c r="AD239" s="63"/>
      <c r="AE239" s="64"/>
      <c r="AF239" s="65"/>
      <c r="AG239" s="66"/>
      <c r="AH239" s="65"/>
      <c r="AI239" s="72"/>
    </row>
    <row r="240" spans="1:35" ht="14.25" thickTop="1" thickBot="1" x14ac:dyDescent="0.25">
      <c r="A240" s="19" t="s">
        <v>92</v>
      </c>
      <c r="B240" s="12">
        <f t="shared" ref="B240:Y240" si="107">AVERAGE(B227:B238)</f>
        <v>4929.916666666667</v>
      </c>
      <c r="C240" s="12">
        <f t="shared" si="107"/>
        <v>162.08333333333334</v>
      </c>
      <c r="D240" s="12">
        <f t="shared" si="107"/>
        <v>265.66666666666669</v>
      </c>
      <c r="E240" s="12">
        <f>AVERAGE(E227:E238)</f>
        <v>19.5</v>
      </c>
      <c r="F240" s="12">
        <f>AVERAGE(F227:F238)</f>
        <v>92.25</v>
      </c>
      <c r="G240" s="12">
        <f>AVERAGE(G227:G238)</f>
        <v>371.5</v>
      </c>
      <c r="H240" s="12">
        <f>AVERAGE(H227:H238)</f>
        <v>14.416666666666666</v>
      </c>
      <c r="I240" s="12">
        <f>AVERAGE(I227:I238)</f>
        <v>96.083333333333329</v>
      </c>
      <c r="J240" s="12">
        <f t="shared" si="107"/>
        <v>711.08333333333337</v>
      </c>
      <c r="K240" s="12">
        <f>AVERAGE(K227:K238)</f>
        <v>53.583333333333336</v>
      </c>
      <c r="L240" s="12">
        <f>AVERAGE(L227:L238)</f>
        <v>92.416666666666671</v>
      </c>
      <c r="M240" s="15">
        <f t="shared" si="107"/>
        <v>7.2841666666666667</v>
      </c>
      <c r="N240" s="15">
        <f t="shared" si="107"/>
        <v>7.3433333333333328</v>
      </c>
      <c r="O240" s="15">
        <f t="shared" si="107"/>
        <v>0.91047500000000003</v>
      </c>
      <c r="P240" s="15">
        <f t="shared" si="107"/>
        <v>0.7124583333333333</v>
      </c>
      <c r="Q240" s="12">
        <f t="shared" si="107"/>
        <v>84.333333333333329</v>
      </c>
      <c r="R240" s="15">
        <f t="shared" si="107"/>
        <v>1.1891666666666667</v>
      </c>
      <c r="S240" s="15">
        <f>AVERAGE(S227:S238)</f>
        <v>57.516666666666673</v>
      </c>
      <c r="T240" s="15">
        <f>AVERAGE(T227:T238)</f>
        <v>9.9166666666666661</v>
      </c>
      <c r="U240" s="15">
        <f t="shared" si="107"/>
        <v>72.050000000000011</v>
      </c>
      <c r="V240" s="15">
        <f t="shared" si="107"/>
        <v>14.316666666666668</v>
      </c>
      <c r="W240" s="15"/>
      <c r="X240" s="15">
        <f t="shared" si="107"/>
        <v>7.2333333333333334</v>
      </c>
      <c r="Y240" s="15">
        <f t="shared" si="107"/>
        <v>2.2250000000000001</v>
      </c>
      <c r="Z240" s="15"/>
      <c r="AA240" s="15">
        <f>AVERAGE(AA227:AA238)</f>
        <v>1.0581818181818183</v>
      </c>
      <c r="AB240" s="12">
        <f>AVERAGE(AB227:AB238)</f>
        <v>2682</v>
      </c>
      <c r="AC240" s="15">
        <f>AVERAGE(AC227:AC238)</f>
        <v>0.55663186619691585</v>
      </c>
      <c r="AD240" s="67">
        <f t="shared" ref="AD240" si="108">C240/$C$2</f>
        <v>1.0805555555555557</v>
      </c>
      <c r="AE240" s="68">
        <f t="shared" ref="AE240" si="109">(C240*D240)/1000</f>
        <v>43.060138888888901</v>
      </c>
      <c r="AF240" s="69">
        <f t="shared" si="103"/>
        <v>0.71766898148148173</v>
      </c>
      <c r="AG240" s="70">
        <f t="shared" ref="AG240" si="110">(C240*G240)/1000</f>
        <v>60.213958333333338</v>
      </c>
      <c r="AH240" s="69">
        <f t="shared" si="105"/>
        <v>1.0035659722222223</v>
      </c>
      <c r="AI240" s="73">
        <f>AVERAGE(AI227:AI238)</f>
        <v>809.76111111111106</v>
      </c>
    </row>
    <row r="241" spans="1:35" ht="13.5" thickTop="1" x14ac:dyDescent="0.2"/>
    <row r="242" spans="1:35" ht="13.5" thickBot="1" x14ac:dyDescent="0.25"/>
    <row r="243" spans="1:35" ht="13.5" thickTop="1" x14ac:dyDescent="0.2">
      <c r="A243" s="35" t="s">
        <v>5</v>
      </c>
      <c r="B243" s="16" t="s">
        <v>6</v>
      </c>
      <c r="C243" s="16" t="s">
        <v>6</v>
      </c>
      <c r="D243" s="16" t="s">
        <v>7</v>
      </c>
      <c r="E243" s="16" t="s">
        <v>8</v>
      </c>
      <c r="F243" s="22" t="s">
        <v>2</v>
      </c>
      <c r="G243" s="16" t="s">
        <v>9</v>
      </c>
      <c r="H243" s="16" t="s">
        <v>10</v>
      </c>
      <c r="I243" s="22" t="s">
        <v>3</v>
      </c>
      <c r="J243" s="16" t="s">
        <v>11</v>
      </c>
      <c r="K243" s="16" t="s">
        <v>12</v>
      </c>
      <c r="L243" s="22" t="s">
        <v>13</v>
      </c>
      <c r="M243" s="16" t="s">
        <v>14</v>
      </c>
      <c r="N243" s="16" t="s">
        <v>15</v>
      </c>
      <c r="O243" s="16" t="s">
        <v>16</v>
      </c>
      <c r="P243" s="16" t="s">
        <v>17</v>
      </c>
      <c r="Q243" s="16" t="s">
        <v>56</v>
      </c>
      <c r="R243" s="16" t="s">
        <v>56</v>
      </c>
      <c r="S243" s="16" t="s">
        <v>83</v>
      </c>
      <c r="T243" s="16" t="s">
        <v>84</v>
      </c>
      <c r="U243" s="16" t="s">
        <v>85</v>
      </c>
      <c r="V243" s="16" t="s">
        <v>86</v>
      </c>
      <c r="W243" s="16"/>
      <c r="X243" s="16" t="s">
        <v>87</v>
      </c>
      <c r="Y243" s="16" t="s">
        <v>88</v>
      </c>
      <c r="Z243" s="16"/>
      <c r="AA243" s="16" t="s">
        <v>89</v>
      </c>
      <c r="AB243" s="36" t="s">
        <v>18</v>
      </c>
      <c r="AC243" s="36" t="s">
        <v>19</v>
      </c>
      <c r="AD243" s="51" t="s">
        <v>57</v>
      </c>
      <c r="AE243" s="52" t="s">
        <v>58</v>
      </c>
      <c r="AF243" s="53" t="s">
        <v>59</v>
      </c>
      <c r="AG243" s="54" t="s">
        <v>57</v>
      </c>
      <c r="AH243" s="53" t="s">
        <v>57</v>
      </c>
      <c r="AI243" s="51" t="s">
        <v>123</v>
      </c>
    </row>
    <row r="244" spans="1:35" ht="13.5" thickBot="1" x14ac:dyDescent="0.25">
      <c r="A244" s="29" t="s">
        <v>93</v>
      </c>
      <c r="B244" s="17" t="s">
        <v>21</v>
      </c>
      <c r="C244" s="18" t="s">
        <v>22</v>
      </c>
      <c r="D244" s="17" t="s">
        <v>23</v>
      </c>
      <c r="E244" s="17" t="s">
        <v>23</v>
      </c>
      <c r="F244" s="23" t="s">
        <v>24</v>
      </c>
      <c r="G244" s="17" t="s">
        <v>23</v>
      </c>
      <c r="H244" s="17" t="s">
        <v>23</v>
      </c>
      <c r="I244" s="23" t="s">
        <v>24</v>
      </c>
      <c r="J244" s="17" t="s">
        <v>23</v>
      </c>
      <c r="K244" s="17" t="s">
        <v>23</v>
      </c>
      <c r="L244" s="23" t="s">
        <v>24</v>
      </c>
      <c r="M244" s="17"/>
      <c r="N244" s="17"/>
      <c r="O244" s="17"/>
      <c r="P244" s="17"/>
      <c r="Q244" s="17" t="s">
        <v>61</v>
      </c>
      <c r="R244" s="17" t="s">
        <v>24</v>
      </c>
      <c r="S244" s="17" t="s">
        <v>23</v>
      </c>
      <c r="T244" s="17" t="s">
        <v>23</v>
      </c>
      <c r="U244" s="17" t="s">
        <v>23</v>
      </c>
      <c r="V244" s="17" t="s">
        <v>23</v>
      </c>
      <c r="W244" s="17"/>
      <c r="X244" s="17" t="s">
        <v>23</v>
      </c>
      <c r="Y244" s="17" t="s">
        <v>23</v>
      </c>
      <c r="Z244" s="17"/>
      <c r="AA244" s="17"/>
      <c r="AB244" s="18" t="s">
        <v>25</v>
      </c>
      <c r="AC244" s="18" t="s">
        <v>26</v>
      </c>
      <c r="AD244" s="55" t="s">
        <v>6</v>
      </c>
      <c r="AE244" s="56" t="s">
        <v>62</v>
      </c>
      <c r="AF244" s="57" t="s">
        <v>63</v>
      </c>
      <c r="AG244" s="58" t="s">
        <v>64</v>
      </c>
      <c r="AH244" s="57" t="s">
        <v>65</v>
      </c>
      <c r="AI244" s="55" t="s">
        <v>124</v>
      </c>
    </row>
    <row r="245" spans="1:35" ht="13.5" thickTop="1" x14ac:dyDescent="0.2">
      <c r="A245" s="7" t="s">
        <v>27</v>
      </c>
      <c r="B245" s="8">
        <v>4861</v>
      </c>
      <c r="C245" s="8">
        <v>157</v>
      </c>
      <c r="D245" s="8">
        <v>214</v>
      </c>
      <c r="E245" s="8">
        <v>12</v>
      </c>
      <c r="F245" s="8">
        <v>95</v>
      </c>
      <c r="G245" s="8">
        <v>361</v>
      </c>
      <c r="H245" s="8">
        <v>9</v>
      </c>
      <c r="I245" s="8">
        <v>98</v>
      </c>
      <c r="J245" s="8">
        <v>710</v>
      </c>
      <c r="K245" s="8">
        <v>43</v>
      </c>
      <c r="L245" s="8">
        <v>94</v>
      </c>
      <c r="M245" s="21">
        <v>7.4</v>
      </c>
      <c r="N245" s="21">
        <v>7.4</v>
      </c>
      <c r="O245" s="21">
        <v>0.10680000000000001</v>
      </c>
      <c r="P245" s="21">
        <v>0.753</v>
      </c>
      <c r="Q245" s="8">
        <v>88</v>
      </c>
      <c r="R245" s="21">
        <v>1.49</v>
      </c>
      <c r="S245" s="8">
        <v>62.3</v>
      </c>
      <c r="T245" s="27">
        <v>14.2</v>
      </c>
      <c r="U245" s="8">
        <v>70.099999999999994</v>
      </c>
      <c r="V245" s="27">
        <v>17.3</v>
      </c>
      <c r="W245" s="27"/>
      <c r="X245" s="27">
        <v>7.4</v>
      </c>
      <c r="Y245" s="27">
        <v>1.4</v>
      </c>
      <c r="Z245" s="27"/>
      <c r="AA245" s="21">
        <v>1.17</v>
      </c>
      <c r="AB245" s="8">
        <v>2948</v>
      </c>
      <c r="AC245" s="9">
        <f t="shared" ref="AC245:AC256" si="111">AB245/B245</f>
        <v>0.60645957621888502</v>
      </c>
      <c r="AD245" s="59">
        <f>C245/$C$2</f>
        <v>1.0466666666666666</v>
      </c>
      <c r="AE245" s="60">
        <f>(C245*D245)/1000</f>
        <v>33.597999999999999</v>
      </c>
      <c r="AF245" s="61">
        <f>(AE245)/$E$3</f>
        <v>0.55996666666666661</v>
      </c>
      <c r="AG245" s="62">
        <f>(C245*G245)/1000</f>
        <v>56.677</v>
      </c>
      <c r="AH245" s="61">
        <f>(AG245)/$G$3</f>
        <v>0.94461666666666666</v>
      </c>
      <c r="AI245" s="71">
        <f>(0.8*C245*G245)/60</f>
        <v>755.69333333333338</v>
      </c>
    </row>
    <row r="246" spans="1:35" x14ac:dyDescent="0.2">
      <c r="A246" s="7" t="s">
        <v>28</v>
      </c>
      <c r="B246" s="8">
        <v>4388</v>
      </c>
      <c r="C246" s="8">
        <v>151</v>
      </c>
      <c r="D246" s="8">
        <v>498</v>
      </c>
      <c r="E246" s="8">
        <v>18</v>
      </c>
      <c r="F246" s="8">
        <v>96</v>
      </c>
      <c r="G246" s="8">
        <v>438</v>
      </c>
      <c r="H246" s="8">
        <v>12</v>
      </c>
      <c r="I246" s="8">
        <v>97</v>
      </c>
      <c r="J246" s="8">
        <v>821</v>
      </c>
      <c r="K246" s="8">
        <v>46</v>
      </c>
      <c r="L246" s="8">
        <v>94</v>
      </c>
      <c r="M246" s="21">
        <v>7.4</v>
      </c>
      <c r="N246" s="21">
        <v>7.4</v>
      </c>
      <c r="O246" s="21">
        <v>0.89500000000000002</v>
      </c>
      <c r="P246" s="21">
        <v>0.72099999999999997</v>
      </c>
      <c r="Q246" s="8">
        <v>88</v>
      </c>
      <c r="R246" s="21">
        <v>1.1499999999999999</v>
      </c>
      <c r="S246" s="8">
        <v>60.6</v>
      </c>
      <c r="T246" s="27">
        <v>5.6</v>
      </c>
      <c r="U246" s="8">
        <v>71.3</v>
      </c>
      <c r="V246" s="27">
        <v>9.1999999999999993</v>
      </c>
      <c r="W246" s="27"/>
      <c r="X246" s="27">
        <v>8.1999999999999993</v>
      </c>
      <c r="Y246" s="27">
        <v>1.3</v>
      </c>
      <c r="Z246" s="27"/>
      <c r="AA246" s="21">
        <v>1.32</v>
      </c>
      <c r="AB246" s="8">
        <v>2565</v>
      </c>
      <c r="AC246" s="9">
        <f t="shared" si="111"/>
        <v>0.58454876937101186</v>
      </c>
      <c r="AD246" s="59">
        <f t="shared" ref="AD246:AD256" si="112">C246/$C$2</f>
        <v>1.0066666666666666</v>
      </c>
      <c r="AE246" s="60">
        <f t="shared" ref="AE246:AE256" si="113">(C246*D246)/1000</f>
        <v>75.197999999999993</v>
      </c>
      <c r="AF246" s="61">
        <f t="shared" ref="AF246:AF258" si="114">(AE246)/$E$3</f>
        <v>1.2532999999999999</v>
      </c>
      <c r="AG246" s="62">
        <f t="shared" ref="AG246:AG256" si="115">(C246*G246)/1000</f>
        <v>66.138000000000005</v>
      </c>
      <c r="AH246" s="61">
        <f t="shared" ref="AH246:AH258" si="116">(AG246)/$G$3</f>
        <v>1.1023000000000001</v>
      </c>
      <c r="AI246" s="71">
        <f t="shared" ref="AI246:AI256" si="117">(0.8*C246*G246)/60</f>
        <v>881.84</v>
      </c>
    </row>
    <row r="247" spans="1:35" x14ac:dyDescent="0.2">
      <c r="A247" s="7" t="s">
        <v>29</v>
      </c>
      <c r="B247" s="8">
        <v>5459</v>
      </c>
      <c r="C247" s="8">
        <v>176</v>
      </c>
      <c r="D247" s="8">
        <v>286</v>
      </c>
      <c r="E247" s="8">
        <v>18</v>
      </c>
      <c r="F247" s="8">
        <v>94</v>
      </c>
      <c r="G247" s="8">
        <v>388</v>
      </c>
      <c r="H247" s="8">
        <v>15</v>
      </c>
      <c r="I247" s="8">
        <v>96</v>
      </c>
      <c r="J247" s="8">
        <v>686</v>
      </c>
      <c r="K247" s="8">
        <v>46</v>
      </c>
      <c r="L247" s="8">
        <v>93</v>
      </c>
      <c r="M247" s="21">
        <v>7.59</v>
      </c>
      <c r="N247" s="21">
        <v>7.49</v>
      </c>
      <c r="O247" s="21">
        <v>0.92200000000000004</v>
      </c>
      <c r="P247" s="21">
        <v>0.64600000000000002</v>
      </c>
      <c r="Q247" s="8">
        <v>99</v>
      </c>
      <c r="R247" s="21">
        <v>1.0900000000000001</v>
      </c>
      <c r="S247" s="8">
        <v>53</v>
      </c>
      <c r="T247" s="27">
        <v>3.2</v>
      </c>
      <c r="U247" s="8">
        <v>66</v>
      </c>
      <c r="V247" s="27">
        <v>7.5</v>
      </c>
      <c r="W247" s="27"/>
      <c r="X247" s="27">
        <v>7.1</v>
      </c>
      <c r="Y247" s="27">
        <v>1.4</v>
      </c>
      <c r="Z247" s="27"/>
      <c r="AA247" s="21">
        <v>1.35</v>
      </c>
      <c r="AB247" s="8">
        <v>2858</v>
      </c>
      <c r="AC247" s="9">
        <f t="shared" si="111"/>
        <v>0.5235391097270562</v>
      </c>
      <c r="AD247" s="59">
        <f t="shared" si="112"/>
        <v>1.1733333333333333</v>
      </c>
      <c r="AE247" s="60">
        <f t="shared" si="113"/>
        <v>50.335999999999999</v>
      </c>
      <c r="AF247" s="61">
        <f t="shared" si="114"/>
        <v>0.83893333333333331</v>
      </c>
      <c r="AG247" s="62">
        <f t="shared" si="115"/>
        <v>68.287999999999997</v>
      </c>
      <c r="AH247" s="61">
        <f t="shared" si="116"/>
        <v>1.1381333333333332</v>
      </c>
      <c r="AI247" s="71">
        <f t="shared" si="117"/>
        <v>910.50666666666666</v>
      </c>
    </row>
    <row r="248" spans="1:35" x14ac:dyDescent="0.2">
      <c r="A248" s="7" t="s">
        <v>30</v>
      </c>
      <c r="B248" s="8">
        <v>4936</v>
      </c>
      <c r="C248" s="8">
        <v>165</v>
      </c>
      <c r="D248" s="8">
        <v>264</v>
      </c>
      <c r="E248" s="8">
        <v>9</v>
      </c>
      <c r="F248" s="8">
        <v>97</v>
      </c>
      <c r="G248" s="8">
        <v>388</v>
      </c>
      <c r="H248" s="8">
        <v>11</v>
      </c>
      <c r="I248" s="8">
        <v>97</v>
      </c>
      <c r="J248" s="8">
        <v>724</v>
      </c>
      <c r="K248" s="8">
        <v>36</v>
      </c>
      <c r="L248" s="8">
        <v>95</v>
      </c>
      <c r="M248" s="21">
        <v>7.5</v>
      </c>
      <c r="N248" s="21">
        <v>7.6</v>
      </c>
      <c r="O248" s="21">
        <v>0.94799999999999995</v>
      </c>
      <c r="P248" s="21">
        <v>0.63700000000000001</v>
      </c>
      <c r="Q248" s="8">
        <v>99</v>
      </c>
      <c r="R248" s="21">
        <v>0.7</v>
      </c>
      <c r="S248" s="8">
        <v>44.7</v>
      </c>
      <c r="T248" s="27">
        <v>3.4</v>
      </c>
      <c r="U248" s="8">
        <v>52.6</v>
      </c>
      <c r="V248" s="27">
        <v>5.6</v>
      </c>
      <c r="W248" s="27"/>
      <c r="X248" s="27">
        <v>6.7</v>
      </c>
      <c r="Y248" s="27">
        <v>1.3</v>
      </c>
      <c r="Z248" s="27"/>
      <c r="AA248" s="21">
        <v>1.45</v>
      </c>
      <c r="AB248" s="8">
        <v>2687</v>
      </c>
      <c r="AC248" s="9">
        <f t="shared" si="111"/>
        <v>0.54436790923824963</v>
      </c>
      <c r="AD248" s="59">
        <f t="shared" si="112"/>
        <v>1.1000000000000001</v>
      </c>
      <c r="AE248" s="60">
        <f t="shared" si="113"/>
        <v>43.56</v>
      </c>
      <c r="AF248" s="61">
        <f t="shared" si="114"/>
        <v>0.72600000000000009</v>
      </c>
      <c r="AG248" s="62">
        <f t="shared" si="115"/>
        <v>64.02</v>
      </c>
      <c r="AH248" s="61">
        <f t="shared" si="116"/>
        <v>1.0669999999999999</v>
      </c>
      <c r="AI248" s="71">
        <f t="shared" si="117"/>
        <v>853.6</v>
      </c>
    </row>
    <row r="249" spans="1:35" x14ac:dyDescent="0.2">
      <c r="A249" s="7" t="s">
        <v>31</v>
      </c>
      <c r="B249" s="8">
        <v>4308</v>
      </c>
      <c r="C249" s="8">
        <v>139</v>
      </c>
      <c r="D249" s="8">
        <v>168</v>
      </c>
      <c r="E249" s="8">
        <v>12</v>
      </c>
      <c r="F249" s="8">
        <v>93</v>
      </c>
      <c r="G249" s="8">
        <v>293</v>
      </c>
      <c r="H249" s="8">
        <v>14</v>
      </c>
      <c r="I249" s="8">
        <v>95</v>
      </c>
      <c r="J249" s="8">
        <v>618</v>
      </c>
      <c r="K249" s="8">
        <v>34</v>
      </c>
      <c r="L249" s="8">
        <v>94</v>
      </c>
      <c r="M249" s="21">
        <v>7.4</v>
      </c>
      <c r="N249" s="21">
        <v>7.5</v>
      </c>
      <c r="O249" s="21">
        <v>1.0529999999999999</v>
      </c>
      <c r="P249" s="21">
        <v>0.66200000000000003</v>
      </c>
      <c r="Q249" s="8">
        <v>99</v>
      </c>
      <c r="R249" s="21">
        <v>1.73</v>
      </c>
      <c r="S249" s="8">
        <v>63.4</v>
      </c>
      <c r="T249" s="27">
        <v>2</v>
      </c>
      <c r="U249" s="8">
        <v>69.8</v>
      </c>
      <c r="V249" s="27">
        <v>3.9</v>
      </c>
      <c r="W249" s="27"/>
      <c r="X249" s="27">
        <v>8.4</v>
      </c>
      <c r="Y249" s="27">
        <v>2</v>
      </c>
      <c r="Z249" s="27"/>
      <c r="AA249" s="21">
        <v>1.55</v>
      </c>
      <c r="AB249" s="8">
        <v>2842</v>
      </c>
      <c r="AC249" s="9">
        <f t="shared" si="111"/>
        <v>0.65970287836583097</v>
      </c>
      <c r="AD249" s="59">
        <f t="shared" si="112"/>
        <v>0.92666666666666664</v>
      </c>
      <c r="AE249" s="60">
        <f t="shared" si="113"/>
        <v>23.352</v>
      </c>
      <c r="AF249" s="61">
        <f t="shared" si="114"/>
        <v>0.38919999999999999</v>
      </c>
      <c r="AG249" s="62">
        <f t="shared" si="115"/>
        <v>40.726999999999997</v>
      </c>
      <c r="AH249" s="61">
        <f t="shared" si="116"/>
        <v>0.67878333333333329</v>
      </c>
      <c r="AI249" s="71">
        <f t="shared" si="117"/>
        <v>543.02666666666676</v>
      </c>
    </row>
    <row r="250" spans="1:35" x14ac:dyDescent="0.2">
      <c r="A250" s="7" t="s">
        <v>32</v>
      </c>
      <c r="B250" s="8">
        <v>3651</v>
      </c>
      <c r="C250" s="8">
        <v>122</v>
      </c>
      <c r="D250" s="8">
        <v>240</v>
      </c>
      <c r="E250" s="8">
        <v>11</v>
      </c>
      <c r="F250" s="8">
        <v>96</v>
      </c>
      <c r="G250" s="8">
        <v>333</v>
      </c>
      <c r="H250" s="8">
        <v>17</v>
      </c>
      <c r="I250" s="8">
        <v>95</v>
      </c>
      <c r="J250" s="8">
        <v>669</v>
      </c>
      <c r="K250" s="8">
        <v>44</v>
      </c>
      <c r="L250" s="8">
        <v>93</v>
      </c>
      <c r="M250" s="21">
        <v>7.3</v>
      </c>
      <c r="N250" s="21">
        <v>7.7</v>
      </c>
      <c r="O250" s="21">
        <v>1.0549999999999999</v>
      </c>
      <c r="P250" s="21">
        <v>0.76100000000000001</v>
      </c>
      <c r="Q250" s="8">
        <v>88</v>
      </c>
      <c r="R250" s="21">
        <v>1.25</v>
      </c>
      <c r="S250" s="8">
        <v>55.3</v>
      </c>
      <c r="T250" s="27">
        <v>1.7</v>
      </c>
      <c r="U250" s="8">
        <v>62.5</v>
      </c>
      <c r="V250" s="27">
        <v>5</v>
      </c>
      <c r="W250" s="27"/>
      <c r="X250" s="27">
        <v>7.6</v>
      </c>
      <c r="Y250" s="27">
        <v>2.2999999999999998</v>
      </c>
      <c r="Z250" s="27"/>
      <c r="AA250" s="21">
        <v>1.25</v>
      </c>
      <c r="AB250" s="8">
        <v>2872</v>
      </c>
      <c r="AC250" s="9">
        <f t="shared" si="111"/>
        <v>0.78663379895918928</v>
      </c>
      <c r="AD250" s="59">
        <f t="shared" si="112"/>
        <v>0.81333333333333335</v>
      </c>
      <c r="AE250" s="60">
        <f t="shared" si="113"/>
        <v>29.28</v>
      </c>
      <c r="AF250" s="61">
        <f t="shared" si="114"/>
        <v>0.48800000000000004</v>
      </c>
      <c r="AG250" s="62">
        <f t="shared" si="115"/>
        <v>40.625999999999998</v>
      </c>
      <c r="AH250" s="61">
        <f t="shared" si="116"/>
        <v>0.67709999999999992</v>
      </c>
      <c r="AI250" s="71">
        <f t="shared" si="117"/>
        <v>541.68000000000006</v>
      </c>
    </row>
    <row r="251" spans="1:35" x14ac:dyDescent="0.2">
      <c r="A251" s="7" t="s">
        <v>33</v>
      </c>
      <c r="B251" s="8">
        <v>4233</v>
      </c>
      <c r="C251" s="8">
        <v>137</v>
      </c>
      <c r="D251" s="8">
        <v>291</v>
      </c>
      <c r="E251" s="8">
        <v>15</v>
      </c>
      <c r="F251" s="8">
        <v>95</v>
      </c>
      <c r="G251" s="8">
        <v>414</v>
      </c>
      <c r="H251" s="8">
        <v>14</v>
      </c>
      <c r="I251" s="8">
        <v>97</v>
      </c>
      <c r="J251" s="8">
        <v>844</v>
      </c>
      <c r="K251" s="8">
        <v>38</v>
      </c>
      <c r="L251" s="8">
        <v>95</v>
      </c>
      <c r="M251" s="21">
        <v>7.3</v>
      </c>
      <c r="N251" s="21">
        <v>7.7</v>
      </c>
      <c r="O251" s="21">
        <v>1.107</v>
      </c>
      <c r="P251" s="21">
        <v>0.78600000000000003</v>
      </c>
      <c r="Q251" s="8">
        <v>77</v>
      </c>
      <c r="R251" s="21">
        <v>1.53</v>
      </c>
      <c r="S251" s="8">
        <v>62</v>
      </c>
      <c r="T251" s="27">
        <v>1.1000000000000001</v>
      </c>
      <c r="U251" s="8">
        <v>69</v>
      </c>
      <c r="V251" s="27">
        <v>4.7</v>
      </c>
      <c r="W251" s="27"/>
      <c r="X251" s="27">
        <v>11.2</v>
      </c>
      <c r="Y251" s="27">
        <v>3.8</v>
      </c>
      <c r="Z251" s="27"/>
      <c r="AA251" s="21">
        <v>1.35</v>
      </c>
      <c r="AB251" s="8">
        <v>3023</v>
      </c>
      <c r="AC251" s="9">
        <f t="shared" si="111"/>
        <v>0.7141507205291755</v>
      </c>
      <c r="AD251" s="59">
        <f t="shared" si="112"/>
        <v>0.91333333333333333</v>
      </c>
      <c r="AE251" s="60">
        <f t="shared" si="113"/>
        <v>39.866999999999997</v>
      </c>
      <c r="AF251" s="61">
        <f t="shared" si="114"/>
        <v>0.66444999999999999</v>
      </c>
      <c r="AG251" s="62">
        <f t="shared" si="115"/>
        <v>56.718000000000004</v>
      </c>
      <c r="AH251" s="61">
        <f t="shared" si="116"/>
        <v>0.94530000000000003</v>
      </c>
      <c r="AI251" s="71">
        <f t="shared" si="117"/>
        <v>756.24</v>
      </c>
    </row>
    <row r="252" spans="1:35" x14ac:dyDescent="0.2">
      <c r="A252" s="7" t="s">
        <v>34</v>
      </c>
      <c r="B252" s="8">
        <v>4200</v>
      </c>
      <c r="C252" s="8">
        <v>135</v>
      </c>
      <c r="D252" s="8">
        <v>281</v>
      </c>
      <c r="E252" s="8">
        <v>13</v>
      </c>
      <c r="F252" s="8">
        <v>95</v>
      </c>
      <c r="G252" s="8">
        <v>446</v>
      </c>
      <c r="H252" s="8">
        <v>13</v>
      </c>
      <c r="I252" s="8">
        <v>97</v>
      </c>
      <c r="J252" s="8">
        <v>876</v>
      </c>
      <c r="K252" s="8">
        <v>41</v>
      </c>
      <c r="L252" s="8">
        <v>95</v>
      </c>
      <c r="M252" s="21">
        <v>7.6</v>
      </c>
      <c r="N252" s="21">
        <v>7.7</v>
      </c>
      <c r="O252" s="21">
        <v>1.077</v>
      </c>
      <c r="P252" s="21">
        <v>0.78400000000000003</v>
      </c>
      <c r="Q252" s="8">
        <v>99</v>
      </c>
      <c r="R252" s="21">
        <v>1.3</v>
      </c>
      <c r="S252" s="8">
        <v>71</v>
      </c>
      <c r="T252" s="27">
        <v>7.2</v>
      </c>
      <c r="U252" s="8">
        <v>83</v>
      </c>
      <c r="V252" s="27">
        <v>14.7</v>
      </c>
      <c r="W252" s="27"/>
      <c r="X252" s="27">
        <v>10.7</v>
      </c>
      <c r="Y252" s="27">
        <v>2.8</v>
      </c>
      <c r="Z252" s="27"/>
      <c r="AA252" s="21">
        <v>1.33</v>
      </c>
      <c r="AB252" s="8">
        <v>3039</v>
      </c>
      <c r="AC252" s="9">
        <f t="shared" si="111"/>
        <v>0.72357142857142853</v>
      </c>
      <c r="AD252" s="59">
        <f t="shared" si="112"/>
        <v>0.9</v>
      </c>
      <c r="AE252" s="60">
        <f t="shared" si="113"/>
        <v>37.935000000000002</v>
      </c>
      <c r="AF252" s="61">
        <f t="shared" si="114"/>
        <v>0.63225000000000009</v>
      </c>
      <c r="AG252" s="62">
        <f t="shared" si="115"/>
        <v>60.21</v>
      </c>
      <c r="AH252" s="61">
        <f t="shared" si="116"/>
        <v>1.0035000000000001</v>
      </c>
      <c r="AI252" s="71">
        <f t="shared" si="117"/>
        <v>802.8</v>
      </c>
    </row>
    <row r="253" spans="1:35" x14ac:dyDescent="0.2">
      <c r="A253" s="7" t="s">
        <v>35</v>
      </c>
      <c r="B253" s="8">
        <v>3872</v>
      </c>
      <c r="C253" s="8">
        <v>129</v>
      </c>
      <c r="D253" s="8">
        <v>145</v>
      </c>
      <c r="E253" s="8">
        <v>15</v>
      </c>
      <c r="F253" s="8">
        <v>90</v>
      </c>
      <c r="G253" s="8">
        <v>297</v>
      </c>
      <c r="H253" s="8">
        <v>16</v>
      </c>
      <c r="I253" s="8">
        <v>95</v>
      </c>
      <c r="J253" s="8">
        <v>523</v>
      </c>
      <c r="K253" s="8">
        <v>41</v>
      </c>
      <c r="L253" s="8">
        <v>92</v>
      </c>
      <c r="M253" s="21">
        <v>7.5</v>
      </c>
      <c r="N253" s="21">
        <v>7.9</v>
      </c>
      <c r="O253" s="21">
        <v>0.95899999999999996</v>
      </c>
      <c r="P253" s="21">
        <v>0.65</v>
      </c>
      <c r="Q253" s="8">
        <v>99</v>
      </c>
      <c r="R253" s="21">
        <v>1.1100000000000001</v>
      </c>
      <c r="S253" s="8">
        <v>51.9</v>
      </c>
      <c r="T253" s="27">
        <v>3.5</v>
      </c>
      <c r="U253" s="8">
        <v>55.3</v>
      </c>
      <c r="V253" s="27">
        <v>5.5</v>
      </c>
      <c r="W253" s="27"/>
      <c r="X253" s="27">
        <v>6.7</v>
      </c>
      <c r="Y253" s="27">
        <v>3.4</v>
      </c>
      <c r="Z253" s="27"/>
      <c r="AA253" s="21">
        <v>1.22</v>
      </c>
      <c r="AB253" s="8">
        <v>2744</v>
      </c>
      <c r="AC253" s="9">
        <f t="shared" si="111"/>
        <v>0.70867768595041325</v>
      </c>
      <c r="AD253" s="59">
        <f t="shared" si="112"/>
        <v>0.86</v>
      </c>
      <c r="AE253" s="60">
        <f t="shared" si="113"/>
        <v>18.704999999999998</v>
      </c>
      <c r="AF253" s="61">
        <f t="shared" si="114"/>
        <v>0.31174999999999997</v>
      </c>
      <c r="AG253" s="62">
        <f t="shared" si="115"/>
        <v>38.313000000000002</v>
      </c>
      <c r="AH253" s="61">
        <f t="shared" si="116"/>
        <v>0.63855000000000006</v>
      </c>
      <c r="AI253" s="71">
        <f t="shared" si="117"/>
        <v>510.84000000000003</v>
      </c>
    </row>
    <row r="254" spans="1:35" x14ac:dyDescent="0.2">
      <c r="A254" s="7" t="s">
        <v>36</v>
      </c>
      <c r="B254" s="8">
        <v>4478</v>
      </c>
      <c r="C254" s="8">
        <v>144</v>
      </c>
      <c r="D254" s="8">
        <v>226</v>
      </c>
      <c r="E254" s="8">
        <v>24</v>
      </c>
      <c r="F254" s="8">
        <v>89</v>
      </c>
      <c r="G254" s="8">
        <v>330</v>
      </c>
      <c r="H254" s="8">
        <v>21</v>
      </c>
      <c r="I254" s="8">
        <v>94</v>
      </c>
      <c r="J254" s="8">
        <v>584</v>
      </c>
      <c r="K254" s="8">
        <v>86</v>
      </c>
      <c r="L254" s="8">
        <v>85</v>
      </c>
      <c r="M254" s="21">
        <v>7.3</v>
      </c>
      <c r="N254" s="21">
        <v>7.6</v>
      </c>
      <c r="O254" s="21">
        <v>0.91300000000000003</v>
      </c>
      <c r="P254" s="21">
        <v>0.70799999999999996</v>
      </c>
      <c r="Q254" s="8">
        <v>66</v>
      </c>
      <c r="R254" s="21">
        <v>1.07</v>
      </c>
      <c r="S254" s="8">
        <v>65.7</v>
      </c>
      <c r="T254" s="27">
        <v>7.5</v>
      </c>
      <c r="U254" s="8">
        <v>74.2</v>
      </c>
      <c r="V254" s="27">
        <v>12.2</v>
      </c>
      <c r="W254" s="27"/>
      <c r="X254" s="27">
        <v>7.2</v>
      </c>
      <c r="Y254" s="27">
        <v>3</v>
      </c>
      <c r="Z254" s="27"/>
      <c r="AA254" s="21">
        <v>1.1000000000000001</v>
      </c>
      <c r="AB254" s="8">
        <v>2495</v>
      </c>
      <c r="AC254" s="9">
        <f t="shared" si="111"/>
        <v>0.55716837874050917</v>
      </c>
      <c r="AD254" s="59">
        <f t="shared" si="112"/>
        <v>0.96</v>
      </c>
      <c r="AE254" s="60">
        <f t="shared" si="113"/>
        <v>32.543999999999997</v>
      </c>
      <c r="AF254" s="61">
        <f t="shared" si="114"/>
        <v>0.54239999999999999</v>
      </c>
      <c r="AG254" s="62">
        <f t="shared" si="115"/>
        <v>47.52</v>
      </c>
      <c r="AH254" s="61">
        <f t="shared" si="116"/>
        <v>0.79200000000000004</v>
      </c>
      <c r="AI254" s="71">
        <f t="shared" si="117"/>
        <v>633.6</v>
      </c>
    </row>
    <row r="255" spans="1:35" x14ac:dyDescent="0.2">
      <c r="A255" s="7" t="s">
        <v>37</v>
      </c>
      <c r="B255" s="8">
        <v>5544</v>
      </c>
      <c r="C255" s="8">
        <v>185</v>
      </c>
      <c r="D255" s="8">
        <v>241</v>
      </c>
      <c r="E255" s="8">
        <v>30</v>
      </c>
      <c r="F255" s="8">
        <v>87</v>
      </c>
      <c r="G255" s="8">
        <v>342</v>
      </c>
      <c r="H255" s="8">
        <v>22</v>
      </c>
      <c r="I255" s="8">
        <v>93</v>
      </c>
      <c r="J255" s="8">
        <v>609</v>
      </c>
      <c r="K255" s="8">
        <v>92</v>
      </c>
      <c r="L255" s="8">
        <v>85</v>
      </c>
      <c r="M255" s="21">
        <v>7.8</v>
      </c>
      <c r="N255" s="21">
        <v>7.8</v>
      </c>
      <c r="O255" s="21">
        <v>1.458</v>
      </c>
      <c r="P255" s="21">
        <v>1.1890000000000001</v>
      </c>
      <c r="Q255" s="8">
        <v>22</v>
      </c>
      <c r="R255" s="21">
        <v>2.56</v>
      </c>
      <c r="S255" s="8">
        <v>46.1</v>
      </c>
      <c r="T255" s="27">
        <v>31.5</v>
      </c>
      <c r="U255" s="8">
        <v>55.5</v>
      </c>
      <c r="V255" s="27">
        <v>35.6</v>
      </c>
      <c r="W255" s="27"/>
      <c r="X255" s="27">
        <v>6.5</v>
      </c>
      <c r="Y255" s="27">
        <v>2.5</v>
      </c>
      <c r="Z255" s="27"/>
      <c r="AA255" s="21">
        <v>0.95</v>
      </c>
      <c r="AB255" s="8">
        <v>2360</v>
      </c>
      <c r="AC255" s="9">
        <f t="shared" si="111"/>
        <v>0.42568542568542567</v>
      </c>
      <c r="AD255" s="59">
        <f t="shared" si="112"/>
        <v>1.2333333333333334</v>
      </c>
      <c r="AE255" s="60">
        <f t="shared" si="113"/>
        <v>44.585000000000001</v>
      </c>
      <c r="AF255" s="61">
        <f t="shared" si="114"/>
        <v>0.74308333333333332</v>
      </c>
      <c r="AG255" s="62">
        <f t="shared" si="115"/>
        <v>63.27</v>
      </c>
      <c r="AH255" s="61">
        <f t="shared" si="116"/>
        <v>1.0545</v>
      </c>
      <c r="AI255" s="71">
        <f t="shared" si="117"/>
        <v>843.6</v>
      </c>
    </row>
    <row r="256" spans="1:35" ht="13.5" thickBot="1" x14ac:dyDescent="0.25">
      <c r="A256" s="7" t="s">
        <v>38</v>
      </c>
      <c r="B256" s="8">
        <v>5662</v>
      </c>
      <c r="C256" s="8">
        <v>183</v>
      </c>
      <c r="D256" s="8">
        <v>233</v>
      </c>
      <c r="E256" s="8">
        <v>36</v>
      </c>
      <c r="F256" s="8">
        <v>85</v>
      </c>
      <c r="G256" s="8">
        <v>398</v>
      </c>
      <c r="H256" s="8">
        <v>21</v>
      </c>
      <c r="I256" s="8">
        <v>95</v>
      </c>
      <c r="J256" s="8">
        <v>727</v>
      </c>
      <c r="K256" s="8">
        <v>84</v>
      </c>
      <c r="L256" s="8">
        <v>88</v>
      </c>
      <c r="M256" s="21">
        <v>7.9</v>
      </c>
      <c r="N256" s="21">
        <v>7.8</v>
      </c>
      <c r="O256" s="21">
        <v>1.6259999999999999</v>
      </c>
      <c r="P256" s="21">
        <v>1.3879999999999999</v>
      </c>
      <c r="Q256" s="8">
        <v>44</v>
      </c>
      <c r="R256" s="21">
        <v>2.71</v>
      </c>
      <c r="S256" s="8">
        <v>63</v>
      </c>
      <c r="T256" s="27">
        <v>33.299999999999997</v>
      </c>
      <c r="U256" s="8">
        <v>37.700000000000003</v>
      </c>
      <c r="V256" s="27">
        <v>37.700000000000003</v>
      </c>
      <c r="W256" s="27"/>
      <c r="X256" s="27">
        <v>7.4</v>
      </c>
      <c r="Y256" s="27">
        <v>2.7</v>
      </c>
      <c r="Z256" s="27"/>
      <c r="AA256" s="21">
        <v>1</v>
      </c>
      <c r="AB256" s="8">
        <v>2553</v>
      </c>
      <c r="AC256" s="9">
        <f t="shared" si="111"/>
        <v>0.45090074178735429</v>
      </c>
      <c r="AD256" s="59">
        <f t="shared" si="112"/>
        <v>1.22</v>
      </c>
      <c r="AE256" s="60">
        <f t="shared" si="113"/>
        <v>42.639000000000003</v>
      </c>
      <c r="AF256" s="61">
        <f t="shared" si="114"/>
        <v>0.71065</v>
      </c>
      <c r="AG256" s="62">
        <f t="shared" si="115"/>
        <v>72.834000000000003</v>
      </c>
      <c r="AH256" s="61">
        <f t="shared" si="116"/>
        <v>1.2139</v>
      </c>
      <c r="AI256" s="71">
        <f t="shared" si="117"/>
        <v>971.12000000000012</v>
      </c>
    </row>
    <row r="257" spans="1:35" ht="14.25" thickTop="1" thickBot="1" x14ac:dyDescent="0.25">
      <c r="A257" s="10" t="s">
        <v>94</v>
      </c>
      <c r="B257" s="26">
        <f>SUM(B245:B256)</f>
        <v>55592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20"/>
      <c r="N257" s="20"/>
      <c r="O257" s="20"/>
      <c r="P257" s="20"/>
      <c r="Q257" s="28">
        <f>SUM(Q245:Q256)</f>
        <v>968</v>
      </c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6">
        <f>SUM(AB245:AB256)</f>
        <v>32986</v>
      </c>
      <c r="AC257" s="20"/>
      <c r="AD257" s="63"/>
      <c r="AE257" s="64"/>
      <c r="AF257" s="65"/>
      <c r="AG257" s="66"/>
      <c r="AH257" s="65"/>
      <c r="AI257" s="72"/>
    </row>
    <row r="258" spans="1:35" ht="14.25" thickTop="1" thickBot="1" x14ac:dyDescent="0.25">
      <c r="A258" s="19" t="s">
        <v>95</v>
      </c>
      <c r="B258" s="12">
        <f t="shared" ref="B258:Y258" si="118">AVERAGE(B245:B256)</f>
        <v>4632.666666666667</v>
      </c>
      <c r="C258" s="12">
        <f t="shared" si="118"/>
        <v>151.91666666666666</v>
      </c>
      <c r="D258" s="12">
        <f t="shared" si="118"/>
        <v>257.25</v>
      </c>
      <c r="E258" s="12">
        <f>AVERAGE(E245:E256)</f>
        <v>17.75</v>
      </c>
      <c r="F258" s="12">
        <f>AVERAGE(F245:F256)</f>
        <v>92.666666666666671</v>
      </c>
      <c r="G258" s="12">
        <f>AVERAGE(G245:G256)</f>
        <v>369</v>
      </c>
      <c r="H258" s="12">
        <f>AVERAGE(H245:H256)</f>
        <v>15.416666666666666</v>
      </c>
      <c r="I258" s="12">
        <f>AVERAGE(I245:I256)</f>
        <v>95.75</v>
      </c>
      <c r="J258" s="12">
        <f t="shared" si="118"/>
        <v>699.25</v>
      </c>
      <c r="K258" s="12">
        <f>AVERAGE(K245:K256)</f>
        <v>52.583333333333336</v>
      </c>
      <c r="L258" s="12">
        <f>AVERAGE(L245:L256)</f>
        <v>91.916666666666671</v>
      </c>
      <c r="M258" s="15">
        <f t="shared" si="118"/>
        <v>7.4991666666666665</v>
      </c>
      <c r="N258" s="15">
        <f t="shared" si="118"/>
        <v>7.6325000000000003</v>
      </c>
      <c r="O258" s="15">
        <f t="shared" si="118"/>
        <v>1.0099833333333332</v>
      </c>
      <c r="P258" s="15">
        <f t="shared" si="118"/>
        <v>0.80708333333333337</v>
      </c>
      <c r="Q258" s="12">
        <f t="shared" si="118"/>
        <v>80.666666666666671</v>
      </c>
      <c r="R258" s="15">
        <f t="shared" si="118"/>
        <v>1.4741666666666668</v>
      </c>
      <c r="S258" s="15">
        <f>AVERAGE(S245:S256)</f>
        <v>58.250000000000007</v>
      </c>
      <c r="T258" s="15">
        <f>AVERAGE(T245:T256)</f>
        <v>9.5166666666666675</v>
      </c>
      <c r="U258" s="15">
        <f t="shared" si="118"/>
        <v>63.916666666666664</v>
      </c>
      <c r="V258" s="15">
        <f t="shared" si="118"/>
        <v>13.241666666666669</v>
      </c>
      <c r="W258" s="15"/>
      <c r="X258" s="15">
        <f t="shared" si="118"/>
        <v>7.9250000000000007</v>
      </c>
      <c r="Y258" s="15">
        <f t="shared" si="118"/>
        <v>2.3249999999999997</v>
      </c>
      <c r="Z258" s="15"/>
      <c r="AA258" s="15">
        <f>AVERAGE(AA245:AA256)</f>
        <v>1.2533333333333332</v>
      </c>
      <c r="AB258" s="12">
        <f>AVERAGE(AB245:AB256)</f>
        <v>2748.8333333333335</v>
      </c>
      <c r="AC258" s="15">
        <f>AVERAGE(AC245:AC256)</f>
        <v>0.60711720192871077</v>
      </c>
      <c r="AD258" s="67">
        <f t="shared" ref="AD258" si="119">C258/$C$2</f>
        <v>1.0127777777777778</v>
      </c>
      <c r="AE258" s="68">
        <f t="shared" ref="AE258" si="120">(C258*D258)/1000</f>
        <v>39.080562499999999</v>
      </c>
      <c r="AF258" s="69">
        <f t="shared" si="114"/>
        <v>0.6513427083333333</v>
      </c>
      <c r="AG258" s="70">
        <f t="shared" ref="AG258" si="121">(C258*G258)/1000</f>
        <v>56.057250000000003</v>
      </c>
      <c r="AH258" s="69">
        <f t="shared" si="116"/>
        <v>0.93428750000000005</v>
      </c>
      <c r="AI258" s="73">
        <f>AVERAGE(AI245:AI256)</f>
        <v>750.37888888888892</v>
      </c>
    </row>
    <row r="259" spans="1:35" ht="13.5" thickTop="1" x14ac:dyDescent="0.2"/>
    <row r="260" spans="1:35" ht="13.5" thickBot="1" x14ac:dyDescent="0.25"/>
    <row r="261" spans="1:35" ht="13.5" thickTop="1" x14ac:dyDescent="0.2">
      <c r="A261" s="35" t="s">
        <v>5</v>
      </c>
      <c r="B261" s="16" t="s">
        <v>6</v>
      </c>
      <c r="C261" s="16" t="s">
        <v>6</v>
      </c>
      <c r="D261" s="16" t="s">
        <v>7</v>
      </c>
      <c r="E261" s="16" t="s">
        <v>8</v>
      </c>
      <c r="F261" s="22" t="s">
        <v>2</v>
      </c>
      <c r="G261" s="16" t="s">
        <v>9</v>
      </c>
      <c r="H261" s="16" t="s">
        <v>10</v>
      </c>
      <c r="I261" s="22" t="s">
        <v>3</v>
      </c>
      <c r="J261" s="16" t="s">
        <v>11</v>
      </c>
      <c r="K261" s="16" t="s">
        <v>12</v>
      </c>
      <c r="L261" s="22" t="s">
        <v>13</v>
      </c>
      <c r="M261" s="16" t="s">
        <v>14</v>
      </c>
      <c r="N261" s="16" t="s">
        <v>15</v>
      </c>
      <c r="O261" s="16" t="s">
        <v>16</v>
      </c>
      <c r="P261" s="16" t="s">
        <v>17</v>
      </c>
      <c r="Q261" s="16" t="s">
        <v>56</v>
      </c>
      <c r="R261" s="16" t="s">
        <v>56</v>
      </c>
      <c r="S261" s="16" t="s">
        <v>83</v>
      </c>
      <c r="T261" s="16" t="s">
        <v>84</v>
      </c>
      <c r="U261" s="16" t="s">
        <v>85</v>
      </c>
      <c r="V261" s="16" t="s">
        <v>86</v>
      </c>
      <c r="W261" s="16"/>
      <c r="X261" s="16" t="s">
        <v>87</v>
      </c>
      <c r="Y261" s="16" t="s">
        <v>88</v>
      </c>
      <c r="Z261" s="16"/>
      <c r="AA261" s="16" t="s">
        <v>89</v>
      </c>
      <c r="AB261" s="36" t="s">
        <v>18</v>
      </c>
      <c r="AC261" s="36" t="s">
        <v>19</v>
      </c>
      <c r="AD261" s="51" t="s">
        <v>57</v>
      </c>
      <c r="AE261" s="52" t="s">
        <v>58</v>
      </c>
      <c r="AF261" s="53" t="s">
        <v>59</v>
      </c>
      <c r="AG261" s="54" t="s">
        <v>57</v>
      </c>
      <c r="AH261" s="53" t="s">
        <v>57</v>
      </c>
      <c r="AI261" s="51" t="s">
        <v>123</v>
      </c>
    </row>
    <row r="262" spans="1:35" ht="13.5" thickBot="1" x14ac:dyDescent="0.25">
      <c r="A262" s="29" t="s">
        <v>96</v>
      </c>
      <c r="B262" s="17" t="s">
        <v>21</v>
      </c>
      <c r="C262" s="18" t="s">
        <v>22</v>
      </c>
      <c r="D262" s="17" t="s">
        <v>23</v>
      </c>
      <c r="E262" s="17" t="s">
        <v>23</v>
      </c>
      <c r="F262" s="23" t="s">
        <v>24</v>
      </c>
      <c r="G262" s="17" t="s">
        <v>23</v>
      </c>
      <c r="H262" s="17" t="s">
        <v>23</v>
      </c>
      <c r="I262" s="23" t="s">
        <v>24</v>
      </c>
      <c r="J262" s="17" t="s">
        <v>23</v>
      </c>
      <c r="K262" s="17" t="s">
        <v>23</v>
      </c>
      <c r="L262" s="23" t="s">
        <v>24</v>
      </c>
      <c r="M262" s="17"/>
      <c r="N262" s="17"/>
      <c r="O262" s="17"/>
      <c r="P262" s="17"/>
      <c r="Q262" s="17" t="s">
        <v>61</v>
      </c>
      <c r="R262" s="17" t="s">
        <v>24</v>
      </c>
      <c r="S262" s="17" t="s">
        <v>23</v>
      </c>
      <c r="T262" s="17" t="s">
        <v>23</v>
      </c>
      <c r="U262" s="17" t="s">
        <v>23</v>
      </c>
      <c r="V262" s="17" t="s">
        <v>23</v>
      </c>
      <c r="W262" s="17"/>
      <c r="X262" s="17" t="s">
        <v>23</v>
      </c>
      <c r="Y262" s="17" t="s">
        <v>23</v>
      </c>
      <c r="Z262" s="17"/>
      <c r="AA262" s="17"/>
      <c r="AB262" s="18" t="s">
        <v>25</v>
      </c>
      <c r="AC262" s="18" t="s">
        <v>26</v>
      </c>
      <c r="AD262" s="55" t="s">
        <v>6</v>
      </c>
      <c r="AE262" s="56" t="s">
        <v>62</v>
      </c>
      <c r="AF262" s="57" t="s">
        <v>63</v>
      </c>
      <c r="AG262" s="58" t="s">
        <v>64</v>
      </c>
      <c r="AH262" s="57" t="s">
        <v>65</v>
      </c>
      <c r="AI262" s="55" t="s">
        <v>124</v>
      </c>
    </row>
    <row r="263" spans="1:35" ht="13.5" thickTop="1" x14ac:dyDescent="0.2">
      <c r="A263" s="7" t="s">
        <v>27</v>
      </c>
      <c r="B263" s="8">
        <v>6766</v>
      </c>
      <c r="C263" s="8">
        <v>218</v>
      </c>
      <c r="D263" s="8">
        <v>227</v>
      </c>
      <c r="E263" s="8">
        <v>24</v>
      </c>
      <c r="F263" s="30">
        <f t="shared" ref="F263:F274" si="122">+(D263-E263)/D263</f>
        <v>0.89427312775330392</v>
      </c>
      <c r="G263" s="8">
        <v>356</v>
      </c>
      <c r="H263" s="8">
        <v>23</v>
      </c>
      <c r="I263" s="30">
        <f t="shared" ref="I263:I274" si="123">+(G263-H263)/G263</f>
        <v>0.9353932584269663</v>
      </c>
      <c r="J263" s="8">
        <v>694</v>
      </c>
      <c r="K263" s="8">
        <v>85</v>
      </c>
      <c r="L263" s="30">
        <f t="shared" ref="L263:L274" si="124">+(J263-K263)/J263</f>
        <v>0.87752161383285299</v>
      </c>
      <c r="M263" s="21">
        <v>8</v>
      </c>
      <c r="N263" s="21">
        <v>7.8</v>
      </c>
      <c r="O263" s="8">
        <v>1890</v>
      </c>
      <c r="P263" s="8">
        <v>1564</v>
      </c>
      <c r="Q263" s="8">
        <v>44</v>
      </c>
      <c r="R263" s="21">
        <v>2.04</v>
      </c>
      <c r="S263" s="27">
        <v>68.5</v>
      </c>
      <c r="T263" s="27">
        <v>34.6</v>
      </c>
      <c r="U263" s="8">
        <v>77.900000000000006</v>
      </c>
      <c r="V263" s="27">
        <v>38.5</v>
      </c>
      <c r="W263" s="27"/>
      <c r="X263" s="27">
        <v>7.6</v>
      </c>
      <c r="Y263" s="27">
        <v>1.9</v>
      </c>
      <c r="Z263" s="27"/>
      <c r="AA263" s="21">
        <v>1.3</v>
      </c>
      <c r="AB263" s="8">
        <v>2782</v>
      </c>
      <c r="AC263" s="9">
        <f t="shared" ref="AC263:AC274" si="125">AB263/B263</f>
        <v>0.41117351463198343</v>
      </c>
      <c r="AD263" s="59">
        <f>C263/$C$2</f>
        <v>1.4533333333333334</v>
      </c>
      <c r="AE263" s="60">
        <f>(C263*D263)/1000</f>
        <v>49.485999999999997</v>
      </c>
      <c r="AF263" s="61">
        <f>(AE263)/$E$3</f>
        <v>0.82476666666666665</v>
      </c>
      <c r="AG263" s="62">
        <f>(C263*G263)/1000</f>
        <v>77.608000000000004</v>
      </c>
      <c r="AH263" s="61">
        <f>(AG263)/$G$3</f>
        <v>1.2934666666666668</v>
      </c>
      <c r="AI263" s="71">
        <f>(0.8*C263*G263)/60</f>
        <v>1034.7733333333333</v>
      </c>
    </row>
    <row r="264" spans="1:35" x14ac:dyDescent="0.2">
      <c r="A264" s="7" t="s">
        <v>28</v>
      </c>
      <c r="B264" s="8">
        <v>4902</v>
      </c>
      <c r="C264" s="8">
        <v>175</v>
      </c>
      <c r="D264" s="8">
        <v>178</v>
      </c>
      <c r="E264" s="8">
        <v>16</v>
      </c>
      <c r="F264" s="30">
        <f t="shared" si="122"/>
        <v>0.9101123595505618</v>
      </c>
      <c r="G264" s="8">
        <v>333</v>
      </c>
      <c r="H264" s="8">
        <v>23</v>
      </c>
      <c r="I264" s="30">
        <f t="shared" si="123"/>
        <v>0.93093093093093093</v>
      </c>
      <c r="J264" s="8">
        <v>614</v>
      </c>
      <c r="K264" s="8">
        <v>64</v>
      </c>
      <c r="L264" s="30">
        <f t="shared" si="124"/>
        <v>0.89576547231270354</v>
      </c>
      <c r="M264" s="21">
        <v>8.1</v>
      </c>
      <c r="N264" s="21">
        <v>7.9</v>
      </c>
      <c r="O264" s="8">
        <v>1800</v>
      </c>
      <c r="P264" s="8">
        <v>1446</v>
      </c>
      <c r="Q264" s="8">
        <v>66</v>
      </c>
      <c r="R264" s="21">
        <v>2.0699999999999998</v>
      </c>
      <c r="S264" s="8">
        <v>0</v>
      </c>
      <c r="T264" s="27">
        <v>0</v>
      </c>
      <c r="U264" s="8">
        <v>72</v>
      </c>
      <c r="V264" s="27">
        <v>36</v>
      </c>
      <c r="W264" s="27"/>
      <c r="X264" s="27">
        <v>8.6999999999999993</v>
      </c>
      <c r="Y264" s="27">
        <v>1.3</v>
      </c>
      <c r="Z264" s="27"/>
      <c r="AA264" s="21">
        <v>1</v>
      </c>
      <c r="AB264" s="8">
        <v>2435</v>
      </c>
      <c r="AC264" s="9">
        <f t="shared" si="125"/>
        <v>0.49673602611179113</v>
      </c>
      <c r="AD264" s="59">
        <f t="shared" ref="AD264:AD274" si="126">C264/$C$2</f>
        <v>1.1666666666666667</v>
      </c>
      <c r="AE264" s="60">
        <f t="shared" ref="AE264:AE274" si="127">(C264*D264)/1000</f>
        <v>31.15</v>
      </c>
      <c r="AF264" s="61">
        <f t="shared" ref="AF264:AF276" si="128">(AE264)/$E$3</f>
        <v>0.51916666666666667</v>
      </c>
      <c r="AG264" s="62">
        <f t="shared" ref="AG264:AG274" si="129">(C264*G264)/1000</f>
        <v>58.274999999999999</v>
      </c>
      <c r="AH264" s="61">
        <f t="shared" ref="AH264:AH276" si="130">(AG264)/$G$3</f>
        <v>0.97124999999999995</v>
      </c>
      <c r="AI264" s="71">
        <f t="shared" ref="AI264:AI274" si="131">(0.8*C264*G264)/60</f>
        <v>777</v>
      </c>
    </row>
    <row r="265" spans="1:35" x14ac:dyDescent="0.2">
      <c r="A265" s="7" t="s">
        <v>29</v>
      </c>
      <c r="B265" s="8">
        <v>5126</v>
      </c>
      <c r="C265" s="8">
        <v>165</v>
      </c>
      <c r="D265" s="8">
        <v>157</v>
      </c>
      <c r="E265" s="8">
        <v>20</v>
      </c>
      <c r="F265" s="30">
        <f t="shared" si="122"/>
        <v>0.87261146496815289</v>
      </c>
      <c r="G265" s="8">
        <v>302</v>
      </c>
      <c r="H265" s="8">
        <v>21</v>
      </c>
      <c r="I265" s="30">
        <f t="shared" si="123"/>
        <v>0.93046357615894038</v>
      </c>
      <c r="J265" s="8">
        <v>574</v>
      </c>
      <c r="K265" s="8">
        <v>70</v>
      </c>
      <c r="L265" s="30">
        <f t="shared" si="124"/>
        <v>0.87804878048780488</v>
      </c>
      <c r="M265" s="21">
        <v>7.5</v>
      </c>
      <c r="N265" s="21">
        <v>7.5</v>
      </c>
      <c r="O265" s="8">
        <v>1770</v>
      </c>
      <c r="P265" s="8">
        <v>1552</v>
      </c>
      <c r="Q265" s="8">
        <v>66</v>
      </c>
      <c r="R265" s="21">
        <v>1.35</v>
      </c>
      <c r="S265" s="8">
        <v>42.4</v>
      </c>
      <c r="T265" s="27">
        <v>31.2</v>
      </c>
      <c r="U265" s="8">
        <v>50.6</v>
      </c>
      <c r="V265" s="27">
        <v>36.1</v>
      </c>
      <c r="W265" s="27"/>
      <c r="X265" s="27">
        <v>6</v>
      </c>
      <c r="Y265" s="27">
        <v>2.2999999999999998</v>
      </c>
      <c r="Z265" s="27"/>
      <c r="AA265" s="21">
        <v>1.22</v>
      </c>
      <c r="AB265" s="8">
        <v>2750</v>
      </c>
      <c r="AC265" s="9">
        <f t="shared" si="125"/>
        <v>0.53648068669527893</v>
      </c>
      <c r="AD265" s="59">
        <f t="shared" si="126"/>
        <v>1.1000000000000001</v>
      </c>
      <c r="AE265" s="60">
        <f t="shared" si="127"/>
        <v>25.905000000000001</v>
      </c>
      <c r="AF265" s="61">
        <f t="shared" si="128"/>
        <v>0.43175000000000002</v>
      </c>
      <c r="AG265" s="62">
        <f t="shared" si="129"/>
        <v>49.83</v>
      </c>
      <c r="AH265" s="61">
        <f t="shared" si="130"/>
        <v>0.83050000000000002</v>
      </c>
      <c r="AI265" s="71">
        <f t="shared" si="131"/>
        <v>664.4</v>
      </c>
    </row>
    <row r="266" spans="1:35" x14ac:dyDescent="0.2">
      <c r="A266" s="7" t="s">
        <v>30</v>
      </c>
      <c r="B266" s="8">
        <v>4651</v>
      </c>
      <c r="C266" s="8">
        <v>155</v>
      </c>
      <c r="D266" s="8">
        <v>385</v>
      </c>
      <c r="E266" s="8">
        <v>26</v>
      </c>
      <c r="F266" s="30">
        <f t="shared" si="122"/>
        <v>0.93246753246753245</v>
      </c>
      <c r="G266" s="8">
        <v>389</v>
      </c>
      <c r="H266" s="8">
        <v>20</v>
      </c>
      <c r="I266" s="30">
        <f t="shared" si="123"/>
        <v>0.94858611825192807</v>
      </c>
      <c r="J266" s="8">
        <v>754</v>
      </c>
      <c r="K266" s="8">
        <v>76</v>
      </c>
      <c r="L266" s="30">
        <f t="shared" si="124"/>
        <v>0.89920424403183019</v>
      </c>
      <c r="M266" s="21">
        <v>7.6</v>
      </c>
      <c r="N266" s="21">
        <v>7.7</v>
      </c>
      <c r="O266" s="8">
        <v>1650</v>
      </c>
      <c r="P266" s="8">
        <v>1660</v>
      </c>
      <c r="Q266" s="8">
        <v>88</v>
      </c>
      <c r="R266" s="21">
        <v>1.39</v>
      </c>
      <c r="S266" s="8">
        <v>0</v>
      </c>
      <c r="T266" s="27">
        <v>0</v>
      </c>
      <c r="U266" s="8">
        <v>62</v>
      </c>
      <c r="V266" s="27">
        <v>41</v>
      </c>
      <c r="W266" s="27"/>
      <c r="X266" s="27">
        <v>7.5</v>
      </c>
      <c r="Y266" s="27">
        <v>3</v>
      </c>
      <c r="Z266" s="27"/>
      <c r="AA266" s="21">
        <v>1.33</v>
      </c>
      <c r="AB266" s="8">
        <v>2582</v>
      </c>
      <c r="AC266" s="9">
        <f t="shared" si="125"/>
        <v>0.55514943023005803</v>
      </c>
      <c r="AD266" s="59">
        <f t="shared" si="126"/>
        <v>1.0333333333333334</v>
      </c>
      <c r="AE266" s="60">
        <f t="shared" si="127"/>
        <v>59.674999999999997</v>
      </c>
      <c r="AF266" s="61">
        <f t="shared" si="128"/>
        <v>0.99458333333333326</v>
      </c>
      <c r="AG266" s="62">
        <f t="shared" si="129"/>
        <v>60.295000000000002</v>
      </c>
      <c r="AH266" s="61">
        <f t="shared" si="130"/>
        <v>1.0049166666666667</v>
      </c>
      <c r="AI266" s="71">
        <f t="shared" si="131"/>
        <v>803.93333333333328</v>
      </c>
    </row>
    <row r="267" spans="1:35" x14ac:dyDescent="0.2">
      <c r="A267" s="7" t="s">
        <v>31</v>
      </c>
      <c r="B267" s="8">
        <v>4210</v>
      </c>
      <c r="C267" s="8">
        <v>136</v>
      </c>
      <c r="D267" s="8">
        <v>233</v>
      </c>
      <c r="E267" s="8">
        <v>26</v>
      </c>
      <c r="F267" s="30">
        <f t="shared" si="122"/>
        <v>0.88841201716738194</v>
      </c>
      <c r="G267" s="8">
        <v>382</v>
      </c>
      <c r="H267" s="8">
        <v>19</v>
      </c>
      <c r="I267" s="30">
        <f t="shared" si="123"/>
        <v>0.95026178010471207</v>
      </c>
      <c r="J267" s="8">
        <v>770</v>
      </c>
      <c r="K267" s="8">
        <v>74</v>
      </c>
      <c r="L267" s="30">
        <f t="shared" si="124"/>
        <v>0.90389610389610386</v>
      </c>
      <c r="M267" s="21">
        <v>7.1</v>
      </c>
      <c r="N267" s="21">
        <v>7.4</v>
      </c>
      <c r="O267" s="8">
        <v>1830</v>
      </c>
      <c r="P267" s="8">
        <v>1620</v>
      </c>
      <c r="Q267" s="8">
        <v>66</v>
      </c>
      <c r="R267" s="21">
        <v>1.52</v>
      </c>
      <c r="S267" s="8">
        <v>61.2</v>
      </c>
      <c r="T267" s="27">
        <v>31.8</v>
      </c>
      <c r="U267" s="8">
        <v>68.5</v>
      </c>
      <c r="V267" s="27">
        <v>34.200000000000003</v>
      </c>
      <c r="W267" s="27"/>
      <c r="X267" s="27">
        <v>7.9</v>
      </c>
      <c r="Y267" s="27">
        <v>2.8</v>
      </c>
      <c r="Z267" s="27"/>
      <c r="AA267" s="21">
        <v>1.36</v>
      </c>
      <c r="AB267" s="8">
        <v>2543</v>
      </c>
      <c r="AC267" s="9">
        <f t="shared" si="125"/>
        <v>0.60403800475059377</v>
      </c>
      <c r="AD267" s="59">
        <f t="shared" si="126"/>
        <v>0.90666666666666662</v>
      </c>
      <c r="AE267" s="60">
        <f t="shared" si="127"/>
        <v>31.687999999999999</v>
      </c>
      <c r="AF267" s="61">
        <f t="shared" si="128"/>
        <v>0.52813333333333334</v>
      </c>
      <c r="AG267" s="62">
        <f t="shared" si="129"/>
        <v>51.951999999999998</v>
      </c>
      <c r="AH267" s="61">
        <f t="shared" si="130"/>
        <v>0.86586666666666667</v>
      </c>
      <c r="AI267" s="71">
        <f t="shared" si="131"/>
        <v>692.69333333333338</v>
      </c>
    </row>
    <row r="268" spans="1:35" x14ac:dyDescent="0.2">
      <c r="A268" s="7" t="s">
        <v>32</v>
      </c>
      <c r="B268" s="8">
        <v>4093</v>
      </c>
      <c r="C268" s="8">
        <v>136</v>
      </c>
      <c r="D268" s="8">
        <v>165</v>
      </c>
      <c r="E268" s="8">
        <v>19</v>
      </c>
      <c r="F268" s="30">
        <f t="shared" si="122"/>
        <v>0.88484848484848488</v>
      </c>
      <c r="G268" s="8">
        <v>298</v>
      </c>
      <c r="H268" s="8">
        <v>19</v>
      </c>
      <c r="I268" s="30">
        <f t="shared" si="123"/>
        <v>0.93624161073825507</v>
      </c>
      <c r="J268" s="8">
        <v>571</v>
      </c>
      <c r="K268" s="8">
        <v>60</v>
      </c>
      <c r="L268" s="30">
        <f t="shared" si="124"/>
        <v>0.8949211908931699</v>
      </c>
      <c r="M268" s="21">
        <v>7.18</v>
      </c>
      <c r="N268" s="21">
        <v>7.31</v>
      </c>
      <c r="O268" s="8">
        <v>1740</v>
      </c>
      <c r="P268" s="8">
        <v>1512</v>
      </c>
      <c r="Q268" s="8">
        <v>99</v>
      </c>
      <c r="R268" s="21">
        <v>0.96</v>
      </c>
      <c r="S268" s="8">
        <v>52.2</v>
      </c>
      <c r="T268" s="27">
        <v>15.9</v>
      </c>
      <c r="U268" s="8">
        <v>69.7</v>
      </c>
      <c r="V268" s="27">
        <v>24.4</v>
      </c>
      <c r="W268" s="27"/>
      <c r="X268" s="27">
        <v>7.8</v>
      </c>
      <c r="Y268" s="27">
        <v>2.7</v>
      </c>
      <c r="Z268" s="27"/>
      <c r="AA268" s="21">
        <v>1.44</v>
      </c>
      <c r="AB268" s="8">
        <v>2314</v>
      </c>
      <c r="AC268" s="9">
        <f t="shared" si="125"/>
        <v>0.5653554849743464</v>
      </c>
      <c r="AD268" s="59">
        <f t="shared" si="126"/>
        <v>0.90666666666666662</v>
      </c>
      <c r="AE268" s="60">
        <f t="shared" si="127"/>
        <v>22.44</v>
      </c>
      <c r="AF268" s="61">
        <f t="shared" si="128"/>
        <v>0.374</v>
      </c>
      <c r="AG268" s="62">
        <f t="shared" si="129"/>
        <v>40.527999999999999</v>
      </c>
      <c r="AH268" s="61">
        <f t="shared" si="130"/>
        <v>0.67546666666666666</v>
      </c>
      <c r="AI268" s="71">
        <f t="shared" si="131"/>
        <v>540.37333333333345</v>
      </c>
    </row>
    <row r="269" spans="1:35" x14ac:dyDescent="0.2">
      <c r="A269" s="7" t="s">
        <v>33</v>
      </c>
      <c r="B269" s="8">
        <v>4865</v>
      </c>
      <c r="C269" s="8">
        <v>157</v>
      </c>
      <c r="D269" s="8">
        <v>166</v>
      </c>
      <c r="E269" s="8">
        <v>28</v>
      </c>
      <c r="F269" s="30">
        <f t="shared" si="122"/>
        <v>0.83132530120481929</v>
      </c>
      <c r="G269" s="8">
        <v>314</v>
      </c>
      <c r="H269" s="8">
        <v>23</v>
      </c>
      <c r="I269" s="30">
        <f t="shared" si="123"/>
        <v>0.92675159235668791</v>
      </c>
      <c r="J269" s="8">
        <v>598</v>
      </c>
      <c r="K269" s="8">
        <v>71</v>
      </c>
      <c r="L269" s="30">
        <f t="shared" si="124"/>
        <v>0.88127090301003341</v>
      </c>
      <c r="M269" s="21">
        <v>7.8</v>
      </c>
      <c r="N269" s="21">
        <v>7.7</v>
      </c>
      <c r="O269" s="8">
        <v>1840</v>
      </c>
      <c r="P269" s="8">
        <v>1460</v>
      </c>
      <c r="Q269" s="8">
        <v>88</v>
      </c>
      <c r="R269" s="21">
        <v>1.07</v>
      </c>
      <c r="S269" s="8">
        <v>50.2</v>
      </c>
      <c r="T269" s="27">
        <v>27.9</v>
      </c>
      <c r="U269" s="8">
        <v>80</v>
      </c>
      <c r="V269" s="27">
        <v>33</v>
      </c>
      <c r="W269" s="27"/>
      <c r="X269" s="27">
        <v>6.7</v>
      </c>
      <c r="Y269" s="27">
        <v>2.9</v>
      </c>
      <c r="Z269" s="27"/>
      <c r="AA269" s="21">
        <v>1.33</v>
      </c>
      <c r="AB269" s="8">
        <v>2048</v>
      </c>
      <c r="AC269" s="9">
        <f t="shared" si="125"/>
        <v>0.4209660842754368</v>
      </c>
      <c r="AD269" s="59">
        <f t="shared" si="126"/>
        <v>1.0466666666666666</v>
      </c>
      <c r="AE269" s="60">
        <f t="shared" si="127"/>
        <v>26.062000000000001</v>
      </c>
      <c r="AF269" s="61">
        <f t="shared" si="128"/>
        <v>0.43436666666666668</v>
      </c>
      <c r="AG269" s="62">
        <f t="shared" si="129"/>
        <v>49.298000000000002</v>
      </c>
      <c r="AH269" s="61">
        <f t="shared" si="130"/>
        <v>0.82163333333333333</v>
      </c>
      <c r="AI269" s="71">
        <f t="shared" si="131"/>
        <v>657.30666666666673</v>
      </c>
    </row>
    <row r="270" spans="1:35" x14ac:dyDescent="0.2">
      <c r="A270" s="7" t="s">
        <v>34</v>
      </c>
      <c r="B270" s="8">
        <v>5431</v>
      </c>
      <c r="C270" s="8">
        <v>175</v>
      </c>
      <c r="D270" s="8">
        <v>224</v>
      </c>
      <c r="E270" s="8">
        <v>26</v>
      </c>
      <c r="F270" s="30">
        <f t="shared" si="122"/>
        <v>0.8839285714285714</v>
      </c>
      <c r="G270" s="8">
        <v>336</v>
      </c>
      <c r="H270" s="8">
        <v>21</v>
      </c>
      <c r="I270" s="30">
        <f t="shared" si="123"/>
        <v>0.9375</v>
      </c>
      <c r="J270" s="8">
        <v>654</v>
      </c>
      <c r="K270" s="8">
        <v>70</v>
      </c>
      <c r="L270" s="30">
        <f t="shared" si="124"/>
        <v>0.89296636085626913</v>
      </c>
      <c r="M270" s="21">
        <v>7.1</v>
      </c>
      <c r="N270" s="21">
        <v>7.5</v>
      </c>
      <c r="O270" s="8">
        <v>1805</v>
      </c>
      <c r="P270" s="8">
        <v>1630</v>
      </c>
      <c r="Q270" s="8">
        <v>99</v>
      </c>
      <c r="R270" s="21">
        <v>1.4</v>
      </c>
      <c r="S270" s="8">
        <v>56.3</v>
      </c>
      <c r="T270" s="27">
        <v>36.1</v>
      </c>
      <c r="U270" s="8">
        <v>70.2</v>
      </c>
      <c r="V270" s="27">
        <v>50</v>
      </c>
      <c r="W270" s="27"/>
      <c r="X270" s="27">
        <v>7.4</v>
      </c>
      <c r="Y270" s="27">
        <v>3</v>
      </c>
      <c r="Z270" s="27"/>
      <c r="AA270" s="21">
        <v>1.35</v>
      </c>
      <c r="AB270" s="8">
        <v>2083</v>
      </c>
      <c r="AC270" s="9">
        <f t="shared" si="125"/>
        <v>0.38353894310440068</v>
      </c>
      <c r="AD270" s="59">
        <f t="shared" si="126"/>
        <v>1.1666666666666667</v>
      </c>
      <c r="AE270" s="60">
        <f t="shared" si="127"/>
        <v>39.200000000000003</v>
      </c>
      <c r="AF270" s="61">
        <f t="shared" si="128"/>
        <v>0.65333333333333343</v>
      </c>
      <c r="AG270" s="62">
        <f t="shared" si="129"/>
        <v>58.8</v>
      </c>
      <c r="AH270" s="61">
        <f t="shared" si="130"/>
        <v>0.98</v>
      </c>
      <c r="AI270" s="71">
        <f t="shared" si="131"/>
        <v>784</v>
      </c>
    </row>
    <row r="271" spans="1:35" x14ac:dyDescent="0.2">
      <c r="A271" s="7" t="s">
        <v>35</v>
      </c>
      <c r="B271" s="8">
        <v>4863</v>
      </c>
      <c r="C271" s="8">
        <v>162</v>
      </c>
      <c r="D271" s="8">
        <v>157</v>
      </c>
      <c r="E271" s="8">
        <v>18</v>
      </c>
      <c r="F271" s="30">
        <f t="shared" si="122"/>
        <v>0.88535031847133761</v>
      </c>
      <c r="G271" s="8">
        <v>269</v>
      </c>
      <c r="H271" s="8">
        <v>16</v>
      </c>
      <c r="I271" s="30">
        <f t="shared" si="123"/>
        <v>0.94052044609665431</v>
      </c>
      <c r="J271" s="8">
        <v>492</v>
      </c>
      <c r="K271" s="8">
        <v>53</v>
      </c>
      <c r="L271" s="30">
        <f t="shared" si="124"/>
        <v>0.89227642276422769</v>
      </c>
      <c r="M271" s="21">
        <v>7.3</v>
      </c>
      <c r="N271" s="21">
        <v>7.5</v>
      </c>
      <c r="O271" s="8">
        <v>1732</v>
      </c>
      <c r="P271" s="8">
        <v>1410</v>
      </c>
      <c r="Q271" s="8">
        <v>88</v>
      </c>
      <c r="R271" s="21">
        <v>1.41</v>
      </c>
      <c r="S271" s="8">
        <v>48.1</v>
      </c>
      <c r="T271" s="27">
        <v>24.1</v>
      </c>
      <c r="U271" s="8">
        <v>58.5</v>
      </c>
      <c r="V271" s="27">
        <v>27.4</v>
      </c>
      <c r="W271" s="27"/>
      <c r="X271" s="27">
        <v>5.7</v>
      </c>
      <c r="Y271" s="27">
        <v>2.6</v>
      </c>
      <c r="Z271" s="27"/>
      <c r="AA271" s="21">
        <v>1.2</v>
      </c>
      <c r="AB271" s="8">
        <v>1960</v>
      </c>
      <c r="AC271" s="9">
        <f t="shared" si="125"/>
        <v>0.40304338885461649</v>
      </c>
      <c r="AD271" s="59">
        <f t="shared" si="126"/>
        <v>1.08</v>
      </c>
      <c r="AE271" s="60">
        <f t="shared" si="127"/>
        <v>25.434000000000001</v>
      </c>
      <c r="AF271" s="61">
        <f t="shared" si="128"/>
        <v>0.4239</v>
      </c>
      <c r="AG271" s="62">
        <f t="shared" si="129"/>
        <v>43.578000000000003</v>
      </c>
      <c r="AH271" s="61">
        <f t="shared" si="130"/>
        <v>0.72630000000000006</v>
      </c>
      <c r="AI271" s="71">
        <f t="shared" si="131"/>
        <v>581.04000000000008</v>
      </c>
    </row>
    <row r="272" spans="1:35" x14ac:dyDescent="0.2">
      <c r="A272" s="7" t="s">
        <v>36</v>
      </c>
      <c r="B272" s="8">
        <v>4918</v>
      </c>
      <c r="C272" s="8">
        <v>159</v>
      </c>
      <c r="D272" s="8">
        <v>151</v>
      </c>
      <c r="E272" s="8">
        <v>20</v>
      </c>
      <c r="F272" s="30">
        <f t="shared" si="122"/>
        <v>0.86754966887417218</v>
      </c>
      <c r="G272" s="8">
        <v>269</v>
      </c>
      <c r="H272" s="8">
        <v>13</v>
      </c>
      <c r="I272" s="30">
        <f t="shared" si="123"/>
        <v>0.95167286245353155</v>
      </c>
      <c r="J272" s="8">
        <v>495</v>
      </c>
      <c r="K272" s="8">
        <v>48</v>
      </c>
      <c r="L272" s="30">
        <f t="shared" si="124"/>
        <v>0.90303030303030307</v>
      </c>
      <c r="M272" s="21">
        <v>7.3</v>
      </c>
      <c r="N272" s="21">
        <v>7.3</v>
      </c>
      <c r="O272" s="8">
        <v>1772</v>
      </c>
      <c r="P272" s="8">
        <v>1299</v>
      </c>
      <c r="Q272" s="8">
        <v>99</v>
      </c>
      <c r="R272" s="21">
        <v>1.41</v>
      </c>
      <c r="S272" s="8">
        <v>58.2</v>
      </c>
      <c r="T272" s="27">
        <v>3.6</v>
      </c>
      <c r="U272" s="8">
        <v>68.099999999999994</v>
      </c>
      <c r="V272" s="27">
        <v>9.5</v>
      </c>
      <c r="W272" s="27"/>
      <c r="X272" s="27">
        <v>6.4</v>
      </c>
      <c r="Y272" s="27">
        <v>2.4</v>
      </c>
      <c r="Z272" s="27"/>
      <c r="AA272" s="21">
        <v>1.26</v>
      </c>
      <c r="AB272" s="8">
        <v>2344</v>
      </c>
      <c r="AC272" s="9">
        <f t="shared" si="125"/>
        <v>0.4766165107767385</v>
      </c>
      <c r="AD272" s="59">
        <f t="shared" si="126"/>
        <v>1.06</v>
      </c>
      <c r="AE272" s="60">
        <f t="shared" si="127"/>
        <v>24.009</v>
      </c>
      <c r="AF272" s="61">
        <f t="shared" si="128"/>
        <v>0.40015000000000001</v>
      </c>
      <c r="AG272" s="62">
        <f t="shared" si="129"/>
        <v>42.771000000000001</v>
      </c>
      <c r="AH272" s="61">
        <f t="shared" si="130"/>
        <v>0.71284999999999998</v>
      </c>
      <c r="AI272" s="71">
        <f t="shared" si="131"/>
        <v>570.28000000000009</v>
      </c>
    </row>
    <row r="273" spans="1:35" x14ac:dyDescent="0.2">
      <c r="A273" s="7" t="s">
        <v>37</v>
      </c>
      <c r="B273" s="8">
        <v>4682</v>
      </c>
      <c r="C273" s="8">
        <v>156</v>
      </c>
      <c r="D273" s="8">
        <v>166</v>
      </c>
      <c r="E273" s="8">
        <v>12</v>
      </c>
      <c r="F273" s="30">
        <f t="shared" si="122"/>
        <v>0.92771084337349397</v>
      </c>
      <c r="G273" s="8">
        <v>254</v>
      </c>
      <c r="H273" s="8">
        <v>11</v>
      </c>
      <c r="I273" s="30">
        <f t="shared" si="123"/>
        <v>0.95669291338582674</v>
      </c>
      <c r="J273" s="8">
        <v>550</v>
      </c>
      <c r="K273" s="8">
        <v>49</v>
      </c>
      <c r="L273" s="30">
        <f t="shared" si="124"/>
        <v>0.91090909090909089</v>
      </c>
      <c r="M273" s="21">
        <v>7.4</v>
      </c>
      <c r="N273" s="21">
        <v>7.4</v>
      </c>
      <c r="O273" s="8">
        <v>1541</v>
      </c>
      <c r="P273" s="8">
        <v>1282</v>
      </c>
      <c r="Q273" s="8">
        <v>88</v>
      </c>
      <c r="R273" s="21">
        <v>1.46</v>
      </c>
      <c r="S273" s="8">
        <v>41.7</v>
      </c>
      <c r="T273" s="27">
        <v>11.3</v>
      </c>
      <c r="U273" s="8">
        <v>52.4</v>
      </c>
      <c r="V273" s="27">
        <v>15.9</v>
      </c>
      <c r="W273" s="27"/>
      <c r="X273" s="27">
        <v>5.9</v>
      </c>
      <c r="Y273" s="27">
        <v>2.4</v>
      </c>
      <c r="Z273" s="27"/>
      <c r="AA273" s="21">
        <v>1.1599999999999999</v>
      </c>
      <c r="AB273" s="8">
        <v>2226</v>
      </c>
      <c r="AC273" s="9">
        <f t="shared" si="125"/>
        <v>0.47543784707390002</v>
      </c>
      <c r="AD273" s="59">
        <f t="shared" si="126"/>
        <v>1.04</v>
      </c>
      <c r="AE273" s="60">
        <f t="shared" si="127"/>
        <v>25.896000000000001</v>
      </c>
      <c r="AF273" s="61">
        <f t="shared" si="128"/>
        <v>0.43160000000000004</v>
      </c>
      <c r="AG273" s="62">
        <f t="shared" si="129"/>
        <v>39.624000000000002</v>
      </c>
      <c r="AH273" s="61">
        <f t="shared" si="130"/>
        <v>0.66039999999999999</v>
      </c>
      <c r="AI273" s="71">
        <f t="shared" si="131"/>
        <v>528.32000000000005</v>
      </c>
    </row>
    <row r="274" spans="1:35" ht="13.5" thickBot="1" x14ac:dyDescent="0.25">
      <c r="A274" s="7" t="s">
        <v>38</v>
      </c>
      <c r="B274" s="8">
        <v>5241</v>
      </c>
      <c r="C274" s="8">
        <v>169</v>
      </c>
      <c r="D274" s="8">
        <v>298</v>
      </c>
      <c r="E274" s="8">
        <v>19</v>
      </c>
      <c r="F274" s="30">
        <f t="shared" si="122"/>
        <v>0.93624161073825507</v>
      </c>
      <c r="G274" s="8">
        <v>324</v>
      </c>
      <c r="H274" s="8">
        <v>14</v>
      </c>
      <c r="I274" s="30">
        <f t="shared" si="123"/>
        <v>0.95679012345679015</v>
      </c>
      <c r="J274" s="8">
        <v>677</v>
      </c>
      <c r="K274" s="8">
        <v>52</v>
      </c>
      <c r="L274" s="30">
        <f t="shared" si="124"/>
        <v>0.9231905465288035</v>
      </c>
      <c r="M274" s="21">
        <v>7.6</v>
      </c>
      <c r="N274" s="21">
        <v>7.5</v>
      </c>
      <c r="O274" s="21">
        <v>1614</v>
      </c>
      <c r="P274" s="21">
        <v>1379</v>
      </c>
      <c r="Q274" s="8">
        <v>88</v>
      </c>
      <c r="R274" s="21">
        <v>2.06</v>
      </c>
      <c r="S274" s="8">
        <v>52.9</v>
      </c>
      <c r="T274" s="27">
        <v>22.1</v>
      </c>
      <c r="U274" s="8">
        <v>64.900000000000006</v>
      </c>
      <c r="V274" s="27">
        <v>33</v>
      </c>
      <c r="W274" s="27"/>
      <c r="X274" s="27">
        <v>6.7</v>
      </c>
      <c r="Y274" s="27">
        <v>2.4</v>
      </c>
      <c r="Z274" s="27"/>
      <c r="AA274" s="21">
        <v>1.22</v>
      </c>
      <c r="AB274" s="8">
        <v>2384</v>
      </c>
      <c r="AC274" s="9">
        <f t="shared" si="125"/>
        <v>0.45487502385041023</v>
      </c>
      <c r="AD274" s="59">
        <f t="shared" si="126"/>
        <v>1.1266666666666667</v>
      </c>
      <c r="AE274" s="60">
        <f t="shared" si="127"/>
        <v>50.362000000000002</v>
      </c>
      <c r="AF274" s="61">
        <f t="shared" si="128"/>
        <v>0.83936666666666671</v>
      </c>
      <c r="AG274" s="62">
        <f t="shared" si="129"/>
        <v>54.756</v>
      </c>
      <c r="AH274" s="61">
        <f t="shared" si="130"/>
        <v>0.91259999999999997</v>
      </c>
      <c r="AI274" s="71">
        <f t="shared" si="131"/>
        <v>730.08</v>
      </c>
    </row>
    <row r="275" spans="1:35" ht="14.25" thickTop="1" thickBot="1" x14ac:dyDescent="0.25">
      <c r="A275" s="10" t="s">
        <v>97</v>
      </c>
      <c r="B275" s="26">
        <f>SUM(B263:B274)</f>
        <v>59748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20"/>
      <c r="N275" s="20"/>
      <c r="O275" s="20"/>
      <c r="P275" s="20"/>
      <c r="Q275" s="28">
        <f>SUM(Q263:Q274)</f>
        <v>979</v>
      </c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6">
        <f>SUM(AB263:AB274)</f>
        <v>28451</v>
      </c>
      <c r="AC275" s="20"/>
      <c r="AD275" s="63"/>
      <c r="AE275" s="64"/>
      <c r="AF275" s="65"/>
      <c r="AG275" s="66"/>
      <c r="AH275" s="65"/>
      <c r="AI275" s="72"/>
    </row>
    <row r="276" spans="1:35" ht="14.25" thickTop="1" thickBot="1" x14ac:dyDescent="0.25">
      <c r="A276" s="19" t="s">
        <v>98</v>
      </c>
      <c r="B276" s="12">
        <f t="shared" ref="B276:Y276" si="132">AVERAGE(B263:B274)</f>
        <v>4979</v>
      </c>
      <c r="C276" s="12">
        <f t="shared" si="132"/>
        <v>163.58333333333334</v>
      </c>
      <c r="D276" s="12">
        <f t="shared" si="132"/>
        <v>208.91666666666666</v>
      </c>
      <c r="E276" s="12">
        <f>AVERAGE(E263:E274)</f>
        <v>21.166666666666668</v>
      </c>
      <c r="F276" s="32">
        <f>AVERAGE(F263:F274)</f>
        <v>0.89290260840383884</v>
      </c>
      <c r="G276" s="12">
        <f>AVERAGE(G263:G274)</f>
        <v>318.83333333333331</v>
      </c>
      <c r="H276" s="12">
        <f>AVERAGE(H263:H274)</f>
        <v>18.583333333333332</v>
      </c>
      <c r="I276" s="32">
        <f>AVERAGE(I263:I274)</f>
        <v>0.94181710103010186</v>
      </c>
      <c r="J276" s="12">
        <f t="shared" si="132"/>
        <v>620.25</v>
      </c>
      <c r="K276" s="12">
        <f>AVERAGE(K263:K274)</f>
        <v>64.333333333333329</v>
      </c>
      <c r="L276" s="32">
        <f>AVERAGE(L263:L274)</f>
        <v>0.89608341937943248</v>
      </c>
      <c r="M276" s="15">
        <f t="shared" si="132"/>
        <v>7.498333333333334</v>
      </c>
      <c r="N276" s="15">
        <f t="shared" si="132"/>
        <v>7.5425000000000004</v>
      </c>
      <c r="O276" s="15">
        <f t="shared" si="132"/>
        <v>1748.6666666666667</v>
      </c>
      <c r="P276" s="15">
        <f t="shared" si="132"/>
        <v>1484.5</v>
      </c>
      <c r="Q276" s="12">
        <f t="shared" si="132"/>
        <v>81.583333333333329</v>
      </c>
      <c r="R276" s="15">
        <f t="shared" si="132"/>
        <v>1.5116666666666665</v>
      </c>
      <c r="S276" s="15">
        <f>AVERAGE(S263:S274)</f>
        <v>44.308333333333337</v>
      </c>
      <c r="T276" s="15">
        <f>AVERAGE(T263:T274)</f>
        <v>19.883333333333333</v>
      </c>
      <c r="U276" s="15">
        <f t="shared" si="132"/>
        <v>66.233333333333334</v>
      </c>
      <c r="V276" s="15">
        <f t="shared" si="132"/>
        <v>31.583333333333332</v>
      </c>
      <c r="W276" s="15"/>
      <c r="X276" s="15">
        <f t="shared" si="132"/>
        <v>7.0250000000000012</v>
      </c>
      <c r="Y276" s="15">
        <f t="shared" si="132"/>
        <v>2.4749999999999996</v>
      </c>
      <c r="Z276" s="15"/>
      <c r="AA276" s="15">
        <f>AVERAGE(AA263:AA274)</f>
        <v>1.2641666666666667</v>
      </c>
      <c r="AB276" s="12">
        <f>AVERAGE(AB263:AB274)</f>
        <v>2370.9166666666665</v>
      </c>
      <c r="AC276" s="15">
        <f>AVERAGE(AC263:AC274)</f>
        <v>0.48195091211079616</v>
      </c>
      <c r="AD276" s="67">
        <f t="shared" ref="AD276" si="133">C276/$C$2</f>
        <v>1.0905555555555557</v>
      </c>
      <c r="AE276" s="68">
        <f t="shared" ref="AE276" si="134">(C276*D276)/1000</f>
        <v>34.175284722222223</v>
      </c>
      <c r="AF276" s="69">
        <f t="shared" si="128"/>
        <v>0.56958807870370376</v>
      </c>
      <c r="AG276" s="70">
        <f t="shared" ref="AG276" si="135">(C276*G276)/1000</f>
        <v>52.155819444444447</v>
      </c>
      <c r="AH276" s="69">
        <f t="shared" si="130"/>
        <v>0.86926365740740741</v>
      </c>
      <c r="AI276" s="73">
        <f>AVERAGE(AI263:AI274)</f>
        <v>697.01666666666677</v>
      </c>
    </row>
    <row r="277" spans="1:35" ht="13.5" thickTop="1" x14ac:dyDescent="0.2"/>
    <row r="278" spans="1:35" ht="13.5" thickBot="1" x14ac:dyDescent="0.25"/>
    <row r="279" spans="1:35" ht="13.5" thickTop="1" x14ac:dyDescent="0.2">
      <c r="A279" s="35" t="s">
        <v>5</v>
      </c>
      <c r="B279" s="16" t="s">
        <v>6</v>
      </c>
      <c r="C279" s="16" t="s">
        <v>6</v>
      </c>
      <c r="D279" s="16" t="s">
        <v>7</v>
      </c>
      <c r="E279" s="16" t="s">
        <v>8</v>
      </c>
      <c r="F279" s="22" t="s">
        <v>2</v>
      </c>
      <c r="G279" s="16" t="s">
        <v>9</v>
      </c>
      <c r="H279" s="16" t="s">
        <v>10</v>
      </c>
      <c r="I279" s="22" t="s">
        <v>3</v>
      </c>
      <c r="J279" s="16" t="s">
        <v>11</v>
      </c>
      <c r="K279" s="16" t="s">
        <v>12</v>
      </c>
      <c r="L279" s="22" t="s">
        <v>13</v>
      </c>
      <c r="M279" s="16" t="s">
        <v>14</v>
      </c>
      <c r="N279" s="16" t="s">
        <v>15</v>
      </c>
      <c r="O279" s="16" t="s">
        <v>16</v>
      </c>
      <c r="P279" s="16" t="s">
        <v>17</v>
      </c>
      <c r="Q279" s="16" t="s">
        <v>56</v>
      </c>
      <c r="R279" s="16" t="s">
        <v>56</v>
      </c>
      <c r="S279" s="16" t="s">
        <v>83</v>
      </c>
      <c r="T279" s="16" t="s">
        <v>84</v>
      </c>
      <c r="U279" s="16" t="s">
        <v>85</v>
      </c>
      <c r="V279" s="16" t="s">
        <v>86</v>
      </c>
      <c r="W279" s="16"/>
      <c r="X279" s="16" t="s">
        <v>87</v>
      </c>
      <c r="Y279" s="16" t="s">
        <v>88</v>
      </c>
      <c r="Z279" s="16"/>
      <c r="AA279" s="16" t="s">
        <v>89</v>
      </c>
      <c r="AB279" s="36" t="s">
        <v>18</v>
      </c>
      <c r="AC279" s="36" t="s">
        <v>19</v>
      </c>
      <c r="AD279" s="51" t="s">
        <v>57</v>
      </c>
      <c r="AE279" s="52" t="s">
        <v>58</v>
      </c>
      <c r="AF279" s="53" t="s">
        <v>59</v>
      </c>
      <c r="AG279" s="54" t="s">
        <v>57</v>
      </c>
      <c r="AH279" s="53" t="s">
        <v>57</v>
      </c>
      <c r="AI279" s="51" t="s">
        <v>123</v>
      </c>
    </row>
    <row r="280" spans="1:35" ht="13.5" thickBot="1" x14ac:dyDescent="0.25">
      <c r="A280" s="29" t="s">
        <v>99</v>
      </c>
      <c r="B280" s="17" t="s">
        <v>21</v>
      </c>
      <c r="C280" s="18" t="s">
        <v>22</v>
      </c>
      <c r="D280" s="17" t="s">
        <v>23</v>
      </c>
      <c r="E280" s="17" t="s">
        <v>23</v>
      </c>
      <c r="F280" s="23" t="s">
        <v>24</v>
      </c>
      <c r="G280" s="17" t="s">
        <v>23</v>
      </c>
      <c r="H280" s="17" t="s">
        <v>23</v>
      </c>
      <c r="I280" s="23" t="s">
        <v>24</v>
      </c>
      <c r="J280" s="17" t="s">
        <v>23</v>
      </c>
      <c r="K280" s="17" t="s">
        <v>23</v>
      </c>
      <c r="L280" s="23" t="s">
        <v>24</v>
      </c>
      <c r="M280" s="17"/>
      <c r="N280" s="17"/>
      <c r="O280" s="17"/>
      <c r="P280" s="17"/>
      <c r="Q280" s="17" t="s">
        <v>61</v>
      </c>
      <c r="R280" s="17" t="s">
        <v>24</v>
      </c>
      <c r="S280" s="17" t="s">
        <v>23</v>
      </c>
      <c r="T280" s="17" t="s">
        <v>23</v>
      </c>
      <c r="U280" s="17" t="s">
        <v>23</v>
      </c>
      <c r="V280" s="17" t="s">
        <v>23</v>
      </c>
      <c r="W280" s="17"/>
      <c r="X280" s="17" t="s">
        <v>23</v>
      </c>
      <c r="Y280" s="17" t="s">
        <v>23</v>
      </c>
      <c r="Z280" s="17"/>
      <c r="AA280" s="17"/>
      <c r="AB280" s="18" t="s">
        <v>25</v>
      </c>
      <c r="AC280" s="18" t="s">
        <v>26</v>
      </c>
      <c r="AD280" s="55" t="s">
        <v>6</v>
      </c>
      <c r="AE280" s="56" t="s">
        <v>62</v>
      </c>
      <c r="AF280" s="57" t="s">
        <v>63</v>
      </c>
      <c r="AG280" s="58" t="s">
        <v>64</v>
      </c>
      <c r="AH280" s="57" t="s">
        <v>65</v>
      </c>
      <c r="AI280" s="55" t="s">
        <v>124</v>
      </c>
    </row>
    <row r="281" spans="1:35" ht="13.5" thickTop="1" x14ac:dyDescent="0.2">
      <c r="A281" s="7" t="s">
        <v>27</v>
      </c>
      <c r="B281" s="8">
        <v>2577</v>
      </c>
      <c r="C281" s="8">
        <v>83</v>
      </c>
      <c r="D281" s="8">
        <v>279</v>
      </c>
      <c r="E281" s="8">
        <v>21</v>
      </c>
      <c r="F281" s="31">
        <f t="shared" ref="F281:F292" si="136">+(D281-E281)/D281</f>
        <v>0.92473118279569888</v>
      </c>
      <c r="G281" s="8">
        <v>399</v>
      </c>
      <c r="H281" s="8">
        <v>11</v>
      </c>
      <c r="I281" s="31">
        <f>+(G281-H281)/G281</f>
        <v>0.97243107769423553</v>
      </c>
      <c r="J281" s="8">
        <v>964</v>
      </c>
      <c r="K281" s="8">
        <v>63</v>
      </c>
      <c r="L281" s="31">
        <f t="shared" ref="L281:L292" si="137">+(J281-K281)/J281</f>
        <v>0.93464730290456433</v>
      </c>
      <c r="M281" s="21">
        <v>7.6</v>
      </c>
      <c r="N281" s="21">
        <v>7.4</v>
      </c>
      <c r="O281" s="8">
        <v>1987</v>
      </c>
      <c r="P281" s="8">
        <v>1477</v>
      </c>
      <c r="Q281" s="8">
        <v>99</v>
      </c>
      <c r="R281" s="21">
        <v>0.9</v>
      </c>
      <c r="S281" s="27">
        <v>102.6</v>
      </c>
      <c r="T281" s="27">
        <v>17.399999999999999</v>
      </c>
      <c r="U281" s="8">
        <v>114.8</v>
      </c>
      <c r="V281" s="27">
        <v>22.2</v>
      </c>
      <c r="W281" s="27"/>
      <c r="X281" s="27">
        <v>16</v>
      </c>
      <c r="Y281" s="27">
        <v>2.7</v>
      </c>
      <c r="Z281" s="27"/>
      <c r="AA281" s="21">
        <v>1.2</v>
      </c>
      <c r="AB281" s="8">
        <v>2552</v>
      </c>
      <c r="AC281" s="9">
        <f t="shared" ref="AC281:AC292" si="138">AB281/B281</f>
        <v>0.99029879705083435</v>
      </c>
      <c r="AD281" s="59">
        <f>C281/$C$2</f>
        <v>0.55333333333333334</v>
      </c>
      <c r="AE281" s="60">
        <f>(C281*D281)/1000</f>
        <v>23.157</v>
      </c>
      <c r="AF281" s="61">
        <f>(AE281)/$E$3</f>
        <v>0.38595000000000002</v>
      </c>
      <c r="AG281" s="62">
        <f>(C281*G281)/1000</f>
        <v>33.116999999999997</v>
      </c>
      <c r="AH281" s="61">
        <f>(AG281)/$G$3</f>
        <v>0.55194999999999994</v>
      </c>
      <c r="AI281" s="71">
        <f>(0.8*C281*G281)/60</f>
        <v>441.56000000000006</v>
      </c>
    </row>
    <row r="282" spans="1:35" x14ac:dyDescent="0.2">
      <c r="A282" s="7" t="s">
        <v>28</v>
      </c>
      <c r="B282" s="8">
        <v>3372</v>
      </c>
      <c r="C282" s="8">
        <v>120</v>
      </c>
      <c r="D282" s="8">
        <v>212</v>
      </c>
      <c r="E282" s="8">
        <v>13</v>
      </c>
      <c r="F282" s="31">
        <f t="shared" si="136"/>
        <v>0.93867924528301883</v>
      </c>
      <c r="G282" s="8">
        <v>451</v>
      </c>
      <c r="H282" s="8">
        <v>14</v>
      </c>
      <c r="I282" s="31">
        <f t="shared" ref="I282:I292" si="139">+(G282-H282)/G282</f>
        <v>0.96895787139689582</v>
      </c>
      <c r="J282" s="8">
        <v>810</v>
      </c>
      <c r="K282" s="8">
        <v>55</v>
      </c>
      <c r="L282" s="31">
        <f t="shared" si="137"/>
        <v>0.9320987654320988</v>
      </c>
      <c r="M282" s="21">
        <v>7.6</v>
      </c>
      <c r="N282" s="21">
        <v>7.2</v>
      </c>
      <c r="O282" s="8">
        <v>1923</v>
      </c>
      <c r="P282" s="8">
        <v>1296</v>
      </c>
      <c r="Q282" s="8">
        <v>88</v>
      </c>
      <c r="R282" s="21">
        <v>1.44</v>
      </c>
      <c r="S282" s="27">
        <v>84.4</v>
      </c>
      <c r="T282" s="27">
        <v>7.4</v>
      </c>
      <c r="U282" s="8">
        <v>107.6</v>
      </c>
      <c r="V282" s="27">
        <v>12.9</v>
      </c>
      <c r="W282" s="27"/>
      <c r="X282" s="27">
        <v>10.8</v>
      </c>
      <c r="Y282" s="27">
        <v>2.2999999999999998</v>
      </c>
      <c r="Z282" s="27"/>
      <c r="AA282" s="21">
        <v>1.25</v>
      </c>
      <c r="AB282" s="8">
        <v>2197</v>
      </c>
      <c r="AC282" s="9">
        <f t="shared" si="138"/>
        <v>0.6515421115065243</v>
      </c>
      <c r="AD282" s="59">
        <f t="shared" ref="AD282:AD292" si="140">C282/$C$2</f>
        <v>0.8</v>
      </c>
      <c r="AE282" s="60">
        <f t="shared" ref="AE282:AE292" si="141">(C282*D282)/1000</f>
        <v>25.44</v>
      </c>
      <c r="AF282" s="61">
        <f t="shared" ref="AF282:AF294" si="142">(AE282)/$E$3</f>
        <v>0.42400000000000004</v>
      </c>
      <c r="AG282" s="62">
        <f t="shared" ref="AG282:AG292" si="143">(C282*G282)/1000</f>
        <v>54.12</v>
      </c>
      <c r="AH282" s="61">
        <f t="shared" ref="AH282:AH294" si="144">(AG282)/$G$3</f>
        <v>0.90199999999999991</v>
      </c>
      <c r="AI282" s="71">
        <f t="shared" ref="AI282:AI292" si="145">(0.8*C282*G282)/60</f>
        <v>721.6</v>
      </c>
    </row>
    <row r="283" spans="1:35" x14ac:dyDescent="0.2">
      <c r="A283" s="7" t="s">
        <v>29</v>
      </c>
      <c r="B283" s="8">
        <v>3060</v>
      </c>
      <c r="C283" s="8">
        <v>99</v>
      </c>
      <c r="D283" s="8">
        <v>278</v>
      </c>
      <c r="E283" s="8">
        <v>19</v>
      </c>
      <c r="F283" s="31">
        <f t="shared" si="136"/>
        <v>0.93165467625899279</v>
      </c>
      <c r="G283" s="8">
        <v>453</v>
      </c>
      <c r="H283" s="8">
        <v>12</v>
      </c>
      <c r="I283" s="31">
        <f t="shared" si="139"/>
        <v>0.97350993377483441</v>
      </c>
      <c r="J283" s="8">
        <v>843</v>
      </c>
      <c r="K283" s="8">
        <v>61</v>
      </c>
      <c r="L283" s="31">
        <f t="shared" si="137"/>
        <v>0.9276393831553974</v>
      </c>
      <c r="M283" s="21">
        <v>7.7</v>
      </c>
      <c r="N283" s="21">
        <v>7.3</v>
      </c>
      <c r="O283" s="8">
        <v>2954</v>
      </c>
      <c r="P283" s="8">
        <v>1279</v>
      </c>
      <c r="Q283" s="8">
        <v>99</v>
      </c>
      <c r="R283" s="21">
        <v>1.21</v>
      </c>
      <c r="S283" s="27">
        <v>91.4</v>
      </c>
      <c r="T283" s="27">
        <v>5.4</v>
      </c>
      <c r="U283" s="8">
        <v>109.1</v>
      </c>
      <c r="V283" s="27">
        <v>12.4</v>
      </c>
      <c r="W283" s="27"/>
      <c r="X283" s="27">
        <v>9.6999999999999993</v>
      </c>
      <c r="Y283" s="27">
        <v>1.8</v>
      </c>
      <c r="Z283" s="27"/>
      <c r="AA283" s="21">
        <v>1.87</v>
      </c>
      <c r="AB283" s="8">
        <v>2685</v>
      </c>
      <c r="AC283" s="9">
        <f t="shared" si="138"/>
        <v>0.87745098039215685</v>
      </c>
      <c r="AD283" s="59">
        <f t="shared" si="140"/>
        <v>0.66</v>
      </c>
      <c r="AE283" s="60">
        <f t="shared" si="141"/>
        <v>27.521999999999998</v>
      </c>
      <c r="AF283" s="61">
        <f t="shared" si="142"/>
        <v>0.4587</v>
      </c>
      <c r="AG283" s="62">
        <f t="shared" si="143"/>
        <v>44.847000000000001</v>
      </c>
      <c r="AH283" s="61">
        <f t="shared" si="144"/>
        <v>0.74745000000000006</v>
      </c>
      <c r="AI283" s="71">
        <f t="shared" si="145"/>
        <v>597.95999999999992</v>
      </c>
    </row>
    <row r="284" spans="1:35" x14ac:dyDescent="0.2">
      <c r="A284" s="7" t="s">
        <v>30</v>
      </c>
      <c r="B284" s="8">
        <v>3063</v>
      </c>
      <c r="C284" s="8">
        <v>102</v>
      </c>
      <c r="D284" s="8">
        <v>186</v>
      </c>
      <c r="E284" s="8">
        <v>17</v>
      </c>
      <c r="F284" s="31">
        <f t="shared" si="136"/>
        <v>0.90860215053763438</v>
      </c>
      <c r="G284" s="8">
        <v>416</v>
      </c>
      <c r="H284" s="8">
        <v>11</v>
      </c>
      <c r="I284" s="31">
        <f t="shared" si="139"/>
        <v>0.97355769230769229</v>
      </c>
      <c r="J284" s="8">
        <v>730</v>
      </c>
      <c r="K284" s="8">
        <v>43</v>
      </c>
      <c r="L284" s="31">
        <f t="shared" si="137"/>
        <v>0.94109589041095887</v>
      </c>
      <c r="M284" s="21">
        <v>7.7</v>
      </c>
      <c r="N284" s="21">
        <v>7.4</v>
      </c>
      <c r="O284" s="8">
        <v>1985</v>
      </c>
      <c r="P284" s="8">
        <v>1225</v>
      </c>
      <c r="Q284" s="8">
        <v>110</v>
      </c>
      <c r="R284" s="21">
        <v>1.07</v>
      </c>
      <c r="S284" s="8">
        <v>106</v>
      </c>
      <c r="T284" s="27">
        <v>1.6</v>
      </c>
      <c r="U284" s="8">
        <v>117</v>
      </c>
      <c r="V284" s="27">
        <v>9.4</v>
      </c>
      <c r="W284" s="27"/>
      <c r="X284" s="27">
        <v>9.6999999999999993</v>
      </c>
      <c r="Y284" s="27">
        <v>1.6</v>
      </c>
      <c r="Z284" s="27"/>
      <c r="AA284" s="21">
        <v>1.69</v>
      </c>
      <c r="AB284" s="8">
        <v>2586</v>
      </c>
      <c r="AC284" s="9">
        <f t="shared" si="138"/>
        <v>0.8442703232125367</v>
      </c>
      <c r="AD284" s="59">
        <f t="shared" si="140"/>
        <v>0.68</v>
      </c>
      <c r="AE284" s="60">
        <f t="shared" si="141"/>
        <v>18.972000000000001</v>
      </c>
      <c r="AF284" s="61">
        <f t="shared" si="142"/>
        <v>0.31620000000000004</v>
      </c>
      <c r="AG284" s="62">
        <f t="shared" si="143"/>
        <v>42.432000000000002</v>
      </c>
      <c r="AH284" s="61">
        <f t="shared" si="144"/>
        <v>0.70720000000000005</v>
      </c>
      <c r="AI284" s="71">
        <f t="shared" si="145"/>
        <v>565.7600000000001</v>
      </c>
    </row>
    <row r="285" spans="1:35" x14ac:dyDescent="0.2">
      <c r="A285" s="7" t="s">
        <v>31</v>
      </c>
      <c r="B285" s="8">
        <v>3132</v>
      </c>
      <c r="C285" s="8">
        <v>101</v>
      </c>
      <c r="D285" s="8">
        <v>197</v>
      </c>
      <c r="E285" s="8">
        <v>15</v>
      </c>
      <c r="F285" s="31">
        <f t="shared" si="136"/>
        <v>0.92385786802030456</v>
      </c>
      <c r="G285" s="8">
        <v>423</v>
      </c>
      <c r="H285" s="8">
        <v>16</v>
      </c>
      <c r="I285" s="31">
        <f t="shared" si="139"/>
        <v>0.9621749408983451</v>
      </c>
      <c r="J285" s="8">
        <v>837</v>
      </c>
      <c r="K285" s="8">
        <v>57</v>
      </c>
      <c r="L285" s="31">
        <f t="shared" si="137"/>
        <v>0.93189964157706096</v>
      </c>
      <c r="M285" s="21">
        <v>7.3</v>
      </c>
      <c r="N285" s="21">
        <v>7.4</v>
      </c>
      <c r="O285" s="8">
        <v>1803</v>
      </c>
      <c r="P285" s="8">
        <v>1395</v>
      </c>
      <c r="Q285" s="8">
        <v>77</v>
      </c>
      <c r="R285" s="21">
        <v>1.37</v>
      </c>
      <c r="S285" s="27">
        <v>62.3</v>
      </c>
      <c r="T285" s="27">
        <v>3.7</v>
      </c>
      <c r="U285" s="8">
        <v>75.3</v>
      </c>
      <c r="V285" s="27">
        <v>10.1</v>
      </c>
      <c r="W285" s="27"/>
      <c r="X285" s="27">
        <v>7.7</v>
      </c>
      <c r="Y285" s="27">
        <v>2.2999999999999998</v>
      </c>
      <c r="Z285" s="27"/>
      <c r="AA285" s="21">
        <v>2.52</v>
      </c>
      <c r="AB285" s="8">
        <v>2599</v>
      </c>
      <c r="AC285" s="9">
        <f t="shared" si="138"/>
        <v>0.82982120051085573</v>
      </c>
      <c r="AD285" s="59">
        <f t="shared" si="140"/>
        <v>0.67333333333333334</v>
      </c>
      <c r="AE285" s="60">
        <f t="shared" si="141"/>
        <v>19.896999999999998</v>
      </c>
      <c r="AF285" s="61">
        <f t="shared" si="142"/>
        <v>0.33161666666666662</v>
      </c>
      <c r="AG285" s="62">
        <f t="shared" si="143"/>
        <v>42.722999999999999</v>
      </c>
      <c r="AH285" s="61">
        <f t="shared" si="144"/>
        <v>0.71204999999999996</v>
      </c>
      <c r="AI285" s="71">
        <f t="shared" si="145"/>
        <v>569.64</v>
      </c>
    </row>
    <row r="286" spans="1:35" x14ac:dyDescent="0.2">
      <c r="A286" s="7" t="s">
        <v>32</v>
      </c>
      <c r="B286" s="8">
        <v>2727</v>
      </c>
      <c r="C286" s="8">
        <v>91</v>
      </c>
      <c r="D286" s="8">
        <v>256</v>
      </c>
      <c r="E286" s="8">
        <v>15</v>
      </c>
      <c r="F286" s="31">
        <f t="shared" si="136"/>
        <v>0.94140625</v>
      </c>
      <c r="G286" s="8">
        <v>421</v>
      </c>
      <c r="H286" s="8">
        <v>11</v>
      </c>
      <c r="I286" s="31">
        <f t="shared" si="139"/>
        <v>0.97387173396674587</v>
      </c>
      <c r="J286" s="8">
        <v>833</v>
      </c>
      <c r="K286" s="8">
        <v>48</v>
      </c>
      <c r="L286" s="31">
        <f t="shared" si="137"/>
        <v>0.94237695078031214</v>
      </c>
      <c r="M286" s="21">
        <v>7.5</v>
      </c>
      <c r="N286" s="21">
        <v>7.6</v>
      </c>
      <c r="O286" s="8">
        <v>1809</v>
      </c>
      <c r="P286" s="8">
        <v>1296</v>
      </c>
      <c r="Q286" s="8">
        <v>99</v>
      </c>
      <c r="R286" s="21">
        <v>1.61</v>
      </c>
      <c r="S286" s="8">
        <v>71.7</v>
      </c>
      <c r="T286" s="27">
        <v>2.2999999999999998</v>
      </c>
      <c r="U286" s="8">
        <v>82.6</v>
      </c>
      <c r="V286" s="27">
        <v>5.6</v>
      </c>
      <c r="W286" s="27"/>
      <c r="X286" s="27">
        <v>8.4</v>
      </c>
      <c r="Y286" s="27">
        <v>3.2</v>
      </c>
      <c r="Z286" s="27"/>
      <c r="AA286" s="21">
        <v>2.85</v>
      </c>
      <c r="AB286" s="8">
        <v>2521</v>
      </c>
      <c r="AC286" s="9">
        <f t="shared" si="138"/>
        <v>0.92445911257792446</v>
      </c>
      <c r="AD286" s="59">
        <f t="shared" si="140"/>
        <v>0.60666666666666669</v>
      </c>
      <c r="AE286" s="60">
        <f t="shared" si="141"/>
        <v>23.295999999999999</v>
      </c>
      <c r="AF286" s="61">
        <f t="shared" si="142"/>
        <v>0.38826666666666665</v>
      </c>
      <c r="AG286" s="62">
        <f t="shared" si="143"/>
        <v>38.311</v>
      </c>
      <c r="AH286" s="61">
        <f t="shared" si="144"/>
        <v>0.63851666666666662</v>
      </c>
      <c r="AI286" s="71">
        <f t="shared" si="145"/>
        <v>510.81333333333333</v>
      </c>
    </row>
    <row r="287" spans="1:35" x14ac:dyDescent="0.2">
      <c r="A287" s="7" t="s">
        <v>33</v>
      </c>
      <c r="B287" s="8">
        <v>3076</v>
      </c>
      <c r="C287" s="8">
        <v>99</v>
      </c>
      <c r="D287" s="8">
        <v>296</v>
      </c>
      <c r="E287" s="8">
        <v>12</v>
      </c>
      <c r="F287" s="31">
        <f t="shared" si="136"/>
        <v>0.95945945945945943</v>
      </c>
      <c r="G287" s="8">
        <v>440</v>
      </c>
      <c r="H287" s="8">
        <v>14</v>
      </c>
      <c r="I287" s="31">
        <f t="shared" si="139"/>
        <v>0.96818181818181814</v>
      </c>
      <c r="J287" s="8">
        <v>867</v>
      </c>
      <c r="K287" s="8">
        <v>45</v>
      </c>
      <c r="L287" s="31">
        <f t="shared" si="137"/>
        <v>0.94809688581314877</v>
      </c>
      <c r="M287" s="21">
        <v>7.4</v>
      </c>
      <c r="N287" s="21">
        <v>7.6</v>
      </c>
      <c r="O287" s="8">
        <v>1966</v>
      </c>
      <c r="P287" s="8">
        <v>1352</v>
      </c>
      <c r="Q287" s="8">
        <v>99</v>
      </c>
      <c r="R287" s="21">
        <v>1.4</v>
      </c>
      <c r="S287" s="8">
        <v>73.599999999999994</v>
      </c>
      <c r="T287" s="27">
        <v>3.9</v>
      </c>
      <c r="U287" s="8">
        <v>84</v>
      </c>
      <c r="V287" s="27">
        <v>8.1999999999999993</v>
      </c>
      <c r="W287" s="27"/>
      <c r="X287" s="27">
        <v>8.5</v>
      </c>
      <c r="Y287" s="27">
        <v>3.2</v>
      </c>
      <c r="Z287" s="27"/>
      <c r="AA287" s="21">
        <v>2.62</v>
      </c>
      <c r="AB287" s="8">
        <v>2552</v>
      </c>
      <c r="AC287" s="9">
        <f t="shared" si="138"/>
        <v>0.82964889466840053</v>
      </c>
      <c r="AD287" s="59">
        <f t="shared" si="140"/>
        <v>0.66</v>
      </c>
      <c r="AE287" s="60">
        <f t="shared" si="141"/>
        <v>29.303999999999998</v>
      </c>
      <c r="AF287" s="61">
        <f t="shared" si="142"/>
        <v>0.4884</v>
      </c>
      <c r="AG287" s="62">
        <f t="shared" si="143"/>
        <v>43.56</v>
      </c>
      <c r="AH287" s="61">
        <f t="shared" si="144"/>
        <v>0.72600000000000009</v>
      </c>
      <c r="AI287" s="71">
        <f t="shared" si="145"/>
        <v>580.79999999999995</v>
      </c>
    </row>
    <row r="288" spans="1:35" x14ac:dyDescent="0.2">
      <c r="A288" s="7" t="s">
        <v>34</v>
      </c>
      <c r="B288" s="8">
        <v>3417</v>
      </c>
      <c r="C288" s="8">
        <v>110</v>
      </c>
      <c r="D288" s="8">
        <v>221</v>
      </c>
      <c r="E288" s="8">
        <v>13</v>
      </c>
      <c r="F288" s="31">
        <f t="shared" si="136"/>
        <v>0.94117647058823528</v>
      </c>
      <c r="G288" s="8">
        <v>410</v>
      </c>
      <c r="H288" s="8">
        <v>14</v>
      </c>
      <c r="I288" s="31">
        <f t="shared" si="139"/>
        <v>0.96585365853658534</v>
      </c>
      <c r="J288" s="8">
        <v>770</v>
      </c>
      <c r="K288" s="8">
        <v>49</v>
      </c>
      <c r="L288" s="31">
        <f t="shared" si="137"/>
        <v>0.9363636363636364</v>
      </c>
      <c r="M288" s="21">
        <v>7.3</v>
      </c>
      <c r="N288" s="21">
        <v>7.5</v>
      </c>
      <c r="O288" s="8">
        <v>1869</v>
      </c>
      <c r="P288" s="8">
        <v>1314</v>
      </c>
      <c r="Q288" s="8">
        <v>99</v>
      </c>
      <c r="R288" s="21">
        <v>1.36</v>
      </c>
      <c r="S288" s="8">
        <v>78.7</v>
      </c>
      <c r="T288" s="27">
        <v>11.3</v>
      </c>
      <c r="U288" s="8">
        <v>88</v>
      </c>
      <c r="V288" s="27">
        <v>17.3</v>
      </c>
      <c r="W288" s="27"/>
      <c r="X288" s="27">
        <v>8.4</v>
      </c>
      <c r="Y288" s="27">
        <v>3.7</v>
      </c>
      <c r="Z288" s="27"/>
      <c r="AA288" s="21">
        <v>2.33</v>
      </c>
      <c r="AB288" s="8">
        <v>2772</v>
      </c>
      <c r="AC288" s="9">
        <f t="shared" si="138"/>
        <v>0.81123792800702366</v>
      </c>
      <c r="AD288" s="59">
        <f t="shared" si="140"/>
        <v>0.73333333333333328</v>
      </c>
      <c r="AE288" s="60">
        <f t="shared" si="141"/>
        <v>24.31</v>
      </c>
      <c r="AF288" s="61">
        <f t="shared" si="142"/>
        <v>0.40516666666666662</v>
      </c>
      <c r="AG288" s="62">
        <f t="shared" si="143"/>
        <v>45.1</v>
      </c>
      <c r="AH288" s="61">
        <f t="shared" si="144"/>
        <v>0.75166666666666671</v>
      </c>
      <c r="AI288" s="71">
        <f t="shared" si="145"/>
        <v>601.33333333333337</v>
      </c>
    </row>
    <row r="289" spans="1:35" x14ac:dyDescent="0.2">
      <c r="A289" s="7" t="s">
        <v>35</v>
      </c>
      <c r="B289" s="8">
        <v>3587</v>
      </c>
      <c r="C289" s="8">
        <v>120</v>
      </c>
      <c r="D289" s="8">
        <v>188</v>
      </c>
      <c r="E289" s="8">
        <v>16</v>
      </c>
      <c r="F289" s="31">
        <f t="shared" si="136"/>
        <v>0.91489361702127658</v>
      </c>
      <c r="G289" s="8">
        <v>384</v>
      </c>
      <c r="H289" s="8">
        <v>18</v>
      </c>
      <c r="I289" s="31">
        <f t="shared" si="139"/>
        <v>0.953125</v>
      </c>
      <c r="J289" s="8">
        <v>730</v>
      </c>
      <c r="K289" s="8">
        <v>53</v>
      </c>
      <c r="L289" s="31">
        <f t="shared" si="137"/>
        <v>0.92739726027397262</v>
      </c>
      <c r="M289" s="21">
        <v>7.4</v>
      </c>
      <c r="N289" s="21">
        <v>7.4</v>
      </c>
      <c r="O289" s="8">
        <v>1770</v>
      </c>
      <c r="P289" s="8">
        <v>1234</v>
      </c>
      <c r="Q289" s="8">
        <v>88</v>
      </c>
      <c r="R289" s="21">
        <v>1.03</v>
      </c>
      <c r="S289" s="8">
        <v>83.5</v>
      </c>
      <c r="T289" s="27">
        <v>18.899999999999999</v>
      </c>
      <c r="U289" s="8">
        <v>105</v>
      </c>
      <c r="V289" s="27">
        <v>24.6</v>
      </c>
      <c r="W289" s="27"/>
      <c r="X289" s="27">
        <v>9.6999999999999993</v>
      </c>
      <c r="Y289" s="27">
        <v>2.7</v>
      </c>
      <c r="Z289" s="27"/>
      <c r="AA289" s="21">
        <v>2.36</v>
      </c>
      <c r="AB289" s="8">
        <v>1890</v>
      </c>
      <c r="AC289" s="9">
        <f t="shared" si="138"/>
        <v>0.52690270420964591</v>
      </c>
      <c r="AD289" s="59">
        <f t="shared" si="140"/>
        <v>0.8</v>
      </c>
      <c r="AE289" s="60">
        <f t="shared" si="141"/>
        <v>22.56</v>
      </c>
      <c r="AF289" s="61">
        <f t="shared" si="142"/>
        <v>0.376</v>
      </c>
      <c r="AG289" s="62">
        <f t="shared" si="143"/>
        <v>46.08</v>
      </c>
      <c r="AH289" s="61">
        <f t="shared" si="144"/>
        <v>0.76800000000000002</v>
      </c>
      <c r="AI289" s="71">
        <f t="shared" si="145"/>
        <v>614.4</v>
      </c>
    </row>
    <row r="290" spans="1:35" x14ac:dyDescent="0.2">
      <c r="A290" s="7" t="s">
        <v>36</v>
      </c>
      <c r="B290" s="8">
        <v>4964</v>
      </c>
      <c r="C290" s="8">
        <v>160</v>
      </c>
      <c r="D290" s="8">
        <v>156</v>
      </c>
      <c r="E290" s="8">
        <v>15</v>
      </c>
      <c r="F290" s="31">
        <f t="shared" si="136"/>
        <v>0.90384615384615385</v>
      </c>
      <c r="G290" s="8">
        <v>361</v>
      </c>
      <c r="H290" s="8">
        <v>16</v>
      </c>
      <c r="I290" s="31">
        <f t="shared" si="139"/>
        <v>0.95567867036011078</v>
      </c>
      <c r="J290" s="8">
        <v>663</v>
      </c>
      <c r="K290" s="8">
        <v>48</v>
      </c>
      <c r="L290" s="31">
        <f t="shared" si="137"/>
        <v>0.92760180995475117</v>
      </c>
      <c r="M290" s="21">
        <v>7.6</v>
      </c>
      <c r="N290" s="21">
        <v>7.6</v>
      </c>
      <c r="O290" s="8">
        <v>1708</v>
      </c>
      <c r="P290" s="8">
        <v>1368</v>
      </c>
      <c r="Q290" s="8">
        <v>55</v>
      </c>
      <c r="R290" s="21">
        <v>1.21</v>
      </c>
      <c r="S290" s="8">
        <v>67.8</v>
      </c>
      <c r="T290" s="27">
        <v>24.2</v>
      </c>
      <c r="U290" s="8">
        <v>81.599999999999994</v>
      </c>
      <c r="V290" s="27">
        <v>31.3</v>
      </c>
      <c r="W290" s="27"/>
      <c r="X290" s="27">
        <v>8.3000000000000007</v>
      </c>
      <c r="Y290" s="27">
        <v>2</v>
      </c>
      <c r="Z290" s="27"/>
      <c r="AA290" s="21">
        <v>2.12</v>
      </c>
      <c r="AB290" s="8">
        <v>2116</v>
      </c>
      <c r="AC290" s="9">
        <f t="shared" si="138"/>
        <v>0.42626913779210313</v>
      </c>
      <c r="AD290" s="59">
        <f t="shared" si="140"/>
        <v>1.0666666666666667</v>
      </c>
      <c r="AE290" s="60">
        <f t="shared" si="141"/>
        <v>24.96</v>
      </c>
      <c r="AF290" s="61">
        <f t="shared" si="142"/>
        <v>0.41600000000000004</v>
      </c>
      <c r="AG290" s="62">
        <f t="shared" si="143"/>
        <v>57.76</v>
      </c>
      <c r="AH290" s="61">
        <f t="shared" si="144"/>
        <v>0.96266666666666667</v>
      </c>
      <c r="AI290" s="71">
        <f t="shared" si="145"/>
        <v>770.13333333333333</v>
      </c>
    </row>
    <row r="291" spans="1:35" x14ac:dyDescent="0.2">
      <c r="A291" s="7" t="s">
        <v>37</v>
      </c>
      <c r="B291" s="8">
        <v>4782</v>
      </c>
      <c r="C291" s="8">
        <v>159</v>
      </c>
      <c r="D291" s="8">
        <v>122</v>
      </c>
      <c r="E291" s="8">
        <v>9</v>
      </c>
      <c r="F291" s="31">
        <f t="shared" si="136"/>
        <v>0.92622950819672134</v>
      </c>
      <c r="G291" s="8">
        <v>335</v>
      </c>
      <c r="H291" s="8">
        <v>12</v>
      </c>
      <c r="I291" s="31">
        <f t="shared" si="139"/>
        <v>0.9641791044776119</v>
      </c>
      <c r="J291" s="8">
        <v>580</v>
      </c>
      <c r="K291" s="8">
        <v>35</v>
      </c>
      <c r="L291" s="31">
        <f t="shared" si="137"/>
        <v>0.93965517241379315</v>
      </c>
      <c r="M291" s="21">
        <v>7.6</v>
      </c>
      <c r="N291" s="21">
        <v>7.7</v>
      </c>
      <c r="O291" s="8">
        <v>1621</v>
      </c>
      <c r="P291" s="8">
        <v>1183</v>
      </c>
      <c r="Q291" s="8">
        <v>55</v>
      </c>
      <c r="R291" s="21">
        <v>1.82</v>
      </c>
      <c r="S291" s="8">
        <v>56.7</v>
      </c>
      <c r="T291" s="27">
        <v>8.5</v>
      </c>
      <c r="U291" s="8">
        <v>65.8</v>
      </c>
      <c r="V291" s="27">
        <v>12.5</v>
      </c>
      <c r="W291" s="27"/>
      <c r="X291" s="27">
        <v>6.2</v>
      </c>
      <c r="Y291" s="27">
        <v>2.5</v>
      </c>
      <c r="Z291" s="27"/>
      <c r="AA291" s="21">
        <v>1.95</v>
      </c>
      <c r="AB291" s="8">
        <v>2255</v>
      </c>
      <c r="AC291" s="9">
        <f t="shared" si="138"/>
        <v>0.4715600167294019</v>
      </c>
      <c r="AD291" s="59">
        <f t="shared" si="140"/>
        <v>1.06</v>
      </c>
      <c r="AE291" s="60">
        <f t="shared" si="141"/>
        <v>19.398</v>
      </c>
      <c r="AF291" s="61">
        <f t="shared" si="142"/>
        <v>0.32329999999999998</v>
      </c>
      <c r="AG291" s="62">
        <f t="shared" si="143"/>
        <v>53.265000000000001</v>
      </c>
      <c r="AH291" s="61">
        <f t="shared" si="144"/>
        <v>0.88775000000000004</v>
      </c>
      <c r="AI291" s="71">
        <f t="shared" si="145"/>
        <v>710.2</v>
      </c>
    </row>
    <row r="292" spans="1:35" ht="13.5" thickBot="1" x14ac:dyDescent="0.25">
      <c r="A292" s="7" t="s">
        <v>38</v>
      </c>
      <c r="B292" s="8">
        <v>4318</v>
      </c>
      <c r="C292" s="8">
        <v>139</v>
      </c>
      <c r="D292" s="8">
        <v>287</v>
      </c>
      <c r="E292" s="8">
        <v>25</v>
      </c>
      <c r="F292" s="31">
        <f t="shared" si="136"/>
        <v>0.91289198606271782</v>
      </c>
      <c r="G292" s="8">
        <v>406</v>
      </c>
      <c r="H292" s="8">
        <v>16</v>
      </c>
      <c r="I292" s="31">
        <f t="shared" si="139"/>
        <v>0.96059113300492616</v>
      </c>
      <c r="J292" s="8">
        <v>866</v>
      </c>
      <c r="K292" s="8">
        <v>55</v>
      </c>
      <c r="L292" s="31">
        <f t="shared" si="137"/>
        <v>0.93648960739030018</v>
      </c>
      <c r="M292" s="21">
        <v>7.54</v>
      </c>
      <c r="N292" s="21">
        <v>7.69</v>
      </c>
      <c r="O292" s="8">
        <v>1829</v>
      </c>
      <c r="P292" s="8">
        <v>1318</v>
      </c>
      <c r="Q292" s="8">
        <v>77</v>
      </c>
      <c r="R292" s="21">
        <v>1.07</v>
      </c>
      <c r="S292" s="8">
        <v>74</v>
      </c>
      <c r="T292" s="27">
        <v>6.3</v>
      </c>
      <c r="U292" s="8">
        <v>83</v>
      </c>
      <c r="V292" s="27">
        <v>12.2</v>
      </c>
      <c r="W292" s="27"/>
      <c r="X292" s="27">
        <v>8.1</v>
      </c>
      <c r="Y292" s="27">
        <v>1.6</v>
      </c>
      <c r="Z292" s="27"/>
      <c r="AA292" s="21">
        <v>1.02</v>
      </c>
      <c r="AB292" s="8">
        <v>2558</v>
      </c>
      <c r="AC292" s="9">
        <f t="shared" si="138"/>
        <v>0.59240389069013433</v>
      </c>
      <c r="AD292" s="59">
        <f t="shared" si="140"/>
        <v>0.92666666666666664</v>
      </c>
      <c r="AE292" s="60">
        <f t="shared" si="141"/>
        <v>39.893000000000001</v>
      </c>
      <c r="AF292" s="61">
        <f t="shared" si="142"/>
        <v>0.66488333333333338</v>
      </c>
      <c r="AG292" s="62">
        <f t="shared" si="143"/>
        <v>56.433999999999997</v>
      </c>
      <c r="AH292" s="61">
        <f t="shared" si="144"/>
        <v>0.94056666666666666</v>
      </c>
      <c r="AI292" s="71">
        <f t="shared" si="145"/>
        <v>752.45333333333338</v>
      </c>
    </row>
    <row r="293" spans="1:35" ht="14.25" thickTop="1" thickBot="1" x14ac:dyDescent="0.25">
      <c r="A293" s="10" t="s">
        <v>100</v>
      </c>
      <c r="B293" s="26">
        <f>SUM(B281:B292)</f>
        <v>42075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20"/>
      <c r="N293" s="20"/>
      <c r="O293" s="20"/>
      <c r="P293" s="20"/>
      <c r="Q293" s="28">
        <f>SUM(Q281:Q292)</f>
        <v>1045</v>
      </c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6">
        <f>SUM(AB281:AB292)</f>
        <v>29283</v>
      </c>
      <c r="AC293" s="20"/>
      <c r="AD293" s="63"/>
      <c r="AE293" s="64"/>
      <c r="AF293" s="65"/>
      <c r="AG293" s="66"/>
      <c r="AH293" s="65"/>
      <c r="AI293" s="72"/>
    </row>
    <row r="294" spans="1:35" ht="14.25" thickTop="1" thickBot="1" x14ac:dyDescent="0.25">
      <c r="A294" s="19" t="s">
        <v>101</v>
      </c>
      <c r="B294" s="12">
        <f t="shared" ref="B294:K294" si="146">AVERAGE(B281:B292)</f>
        <v>3506.25</v>
      </c>
      <c r="C294" s="12">
        <f t="shared" si="146"/>
        <v>115.25</v>
      </c>
      <c r="D294" s="12">
        <f t="shared" si="146"/>
        <v>223.16666666666666</v>
      </c>
      <c r="E294" s="12">
        <f t="shared" si="146"/>
        <v>15.833333333333334</v>
      </c>
      <c r="F294" s="32">
        <f>AVERAGE(F281:F292)</f>
        <v>0.92728571400585114</v>
      </c>
      <c r="G294" s="12">
        <f>AVERAGE(G281:G292)</f>
        <v>408.25</v>
      </c>
      <c r="H294" s="12">
        <f>AVERAGE(H281:H292)</f>
        <v>13.75</v>
      </c>
      <c r="I294" s="32">
        <f>AVERAGE(I281:I292)</f>
        <v>0.96600938621665</v>
      </c>
      <c r="J294" s="12">
        <f t="shared" si="146"/>
        <v>791.08333333333337</v>
      </c>
      <c r="K294" s="12">
        <f t="shared" si="146"/>
        <v>51</v>
      </c>
      <c r="L294" s="32">
        <f>AVERAGE(L281:L292)</f>
        <v>0.93544685887249956</v>
      </c>
      <c r="M294" s="15">
        <f t="shared" ref="M294:Y294" si="147">AVERAGE(M281:M292)</f>
        <v>7.52</v>
      </c>
      <c r="N294" s="15">
        <f t="shared" si="147"/>
        <v>7.4825000000000008</v>
      </c>
      <c r="O294" s="15">
        <f t="shared" si="147"/>
        <v>1935.3333333333333</v>
      </c>
      <c r="P294" s="15">
        <f t="shared" si="147"/>
        <v>1311.4166666666667</v>
      </c>
      <c r="Q294" s="12">
        <f t="shared" si="147"/>
        <v>87.083333333333329</v>
      </c>
      <c r="R294" s="15">
        <f t="shared" si="147"/>
        <v>1.2908333333333333</v>
      </c>
      <c r="S294" s="15">
        <f>AVERAGE(S281:S292)</f>
        <v>79.391666666666666</v>
      </c>
      <c r="T294" s="15">
        <f>AVERAGE(T281:T292)</f>
        <v>9.2416666666666671</v>
      </c>
      <c r="U294" s="15">
        <f t="shared" si="147"/>
        <v>92.816666666666663</v>
      </c>
      <c r="V294" s="15">
        <f t="shared" si="147"/>
        <v>14.891666666666666</v>
      </c>
      <c r="W294" s="15"/>
      <c r="X294" s="15">
        <f t="shared" si="147"/>
        <v>9.2916666666666679</v>
      </c>
      <c r="Y294" s="15">
        <f t="shared" si="147"/>
        <v>2.4666666666666663</v>
      </c>
      <c r="Z294" s="15"/>
      <c r="AA294" s="15">
        <f>AVERAGE(AA281:AA292)</f>
        <v>1.9816666666666665</v>
      </c>
      <c r="AB294" s="12">
        <f>AVERAGE(AB281:AB292)</f>
        <v>2440.25</v>
      </c>
      <c r="AC294" s="15">
        <f>AVERAGE(AC281:AC292)</f>
        <v>0.73132209144562843</v>
      </c>
      <c r="AD294" s="67">
        <f t="shared" ref="AD294" si="148">C294/$C$2</f>
        <v>0.76833333333333331</v>
      </c>
      <c r="AE294" s="68">
        <f t="shared" ref="AE294" si="149">(C294*D294)/1000</f>
        <v>25.719958333333331</v>
      </c>
      <c r="AF294" s="69">
        <f t="shared" si="142"/>
        <v>0.42866597222222219</v>
      </c>
      <c r="AG294" s="70">
        <f t="shared" ref="AG294" si="150">(C294*G294)/1000</f>
        <v>47.050812499999999</v>
      </c>
      <c r="AH294" s="69">
        <f t="shared" si="144"/>
        <v>0.78418020833333335</v>
      </c>
      <c r="AI294" s="73">
        <f>AVERAGE(AI281:AI292)</f>
        <v>619.72111111111099</v>
      </c>
    </row>
    <row r="295" spans="1:35" ht="13.5" thickTop="1" x14ac:dyDescent="0.2"/>
    <row r="296" spans="1:35" ht="13.5" thickBot="1" x14ac:dyDescent="0.25"/>
    <row r="297" spans="1:35" ht="13.5" thickTop="1" x14ac:dyDescent="0.2">
      <c r="A297" s="35" t="s">
        <v>5</v>
      </c>
      <c r="B297" s="16" t="s">
        <v>6</v>
      </c>
      <c r="C297" s="16" t="s">
        <v>6</v>
      </c>
      <c r="D297" s="16" t="s">
        <v>7</v>
      </c>
      <c r="E297" s="16" t="s">
        <v>8</v>
      </c>
      <c r="F297" s="22" t="s">
        <v>2</v>
      </c>
      <c r="G297" s="16" t="s">
        <v>9</v>
      </c>
      <c r="H297" s="16" t="s">
        <v>10</v>
      </c>
      <c r="I297" s="22" t="s">
        <v>3</v>
      </c>
      <c r="J297" s="16" t="s">
        <v>11</v>
      </c>
      <c r="K297" s="16" t="s">
        <v>12</v>
      </c>
      <c r="L297" s="22" t="s">
        <v>13</v>
      </c>
      <c r="M297" s="16" t="s">
        <v>14</v>
      </c>
      <c r="N297" s="16" t="s">
        <v>15</v>
      </c>
      <c r="O297" s="16" t="s">
        <v>16</v>
      </c>
      <c r="P297" s="16" t="s">
        <v>17</v>
      </c>
      <c r="Q297" s="16" t="s">
        <v>56</v>
      </c>
      <c r="R297" s="16" t="s">
        <v>56</v>
      </c>
      <c r="S297" s="16" t="s">
        <v>83</v>
      </c>
      <c r="T297" s="16" t="s">
        <v>84</v>
      </c>
      <c r="U297" s="16" t="s">
        <v>85</v>
      </c>
      <c r="V297" s="16" t="s">
        <v>86</v>
      </c>
      <c r="W297" s="16"/>
      <c r="X297" s="16" t="s">
        <v>87</v>
      </c>
      <c r="Y297" s="16" t="s">
        <v>88</v>
      </c>
      <c r="Z297" s="16"/>
      <c r="AA297" s="16" t="s">
        <v>89</v>
      </c>
      <c r="AB297" s="36" t="s">
        <v>18</v>
      </c>
      <c r="AC297" s="36" t="s">
        <v>19</v>
      </c>
      <c r="AD297" s="51" t="s">
        <v>57</v>
      </c>
      <c r="AE297" s="52" t="s">
        <v>58</v>
      </c>
      <c r="AF297" s="53" t="s">
        <v>59</v>
      </c>
      <c r="AG297" s="54" t="s">
        <v>57</v>
      </c>
      <c r="AH297" s="53" t="s">
        <v>57</v>
      </c>
      <c r="AI297" s="51" t="s">
        <v>123</v>
      </c>
    </row>
    <row r="298" spans="1:35" ht="13.5" thickBot="1" x14ac:dyDescent="0.25">
      <c r="A298" s="29" t="s">
        <v>102</v>
      </c>
      <c r="B298" s="17" t="s">
        <v>21</v>
      </c>
      <c r="C298" s="18" t="s">
        <v>22</v>
      </c>
      <c r="D298" s="17" t="s">
        <v>23</v>
      </c>
      <c r="E298" s="17" t="s">
        <v>23</v>
      </c>
      <c r="F298" s="23" t="s">
        <v>24</v>
      </c>
      <c r="G298" s="17" t="s">
        <v>23</v>
      </c>
      <c r="H298" s="17" t="s">
        <v>23</v>
      </c>
      <c r="I298" s="23" t="s">
        <v>24</v>
      </c>
      <c r="J298" s="17" t="s">
        <v>23</v>
      </c>
      <c r="K298" s="17" t="s">
        <v>23</v>
      </c>
      <c r="L298" s="23" t="s">
        <v>24</v>
      </c>
      <c r="M298" s="17"/>
      <c r="N298" s="17"/>
      <c r="O298" s="17"/>
      <c r="P298" s="17"/>
      <c r="Q298" s="17" t="s">
        <v>61</v>
      </c>
      <c r="R298" s="17" t="s">
        <v>24</v>
      </c>
      <c r="S298" s="17" t="s">
        <v>23</v>
      </c>
      <c r="T298" s="17" t="s">
        <v>23</v>
      </c>
      <c r="U298" s="17" t="s">
        <v>23</v>
      </c>
      <c r="V298" s="17" t="s">
        <v>23</v>
      </c>
      <c r="W298" s="17"/>
      <c r="X298" s="17" t="s">
        <v>23</v>
      </c>
      <c r="Y298" s="17" t="s">
        <v>23</v>
      </c>
      <c r="Z298" s="17"/>
      <c r="AA298" s="17"/>
      <c r="AB298" s="18" t="s">
        <v>25</v>
      </c>
      <c r="AC298" s="18" t="s">
        <v>26</v>
      </c>
      <c r="AD298" s="55" t="s">
        <v>6</v>
      </c>
      <c r="AE298" s="56" t="s">
        <v>62</v>
      </c>
      <c r="AF298" s="57" t="s">
        <v>63</v>
      </c>
      <c r="AG298" s="58" t="s">
        <v>64</v>
      </c>
      <c r="AH298" s="57" t="s">
        <v>65</v>
      </c>
      <c r="AI298" s="55" t="s">
        <v>124</v>
      </c>
    </row>
    <row r="299" spans="1:35" ht="13.5" thickTop="1" x14ac:dyDescent="0.2">
      <c r="A299" s="7" t="s">
        <v>27</v>
      </c>
      <c r="B299" s="8">
        <v>3855</v>
      </c>
      <c r="C299" s="8">
        <v>124</v>
      </c>
      <c r="D299" s="8">
        <v>259</v>
      </c>
      <c r="E299" s="8">
        <v>29</v>
      </c>
      <c r="F299" s="31">
        <v>0.88</v>
      </c>
      <c r="G299" s="8">
        <v>443</v>
      </c>
      <c r="H299" s="8">
        <v>21</v>
      </c>
      <c r="I299" s="31">
        <v>0.95</v>
      </c>
      <c r="J299" s="8">
        <v>849</v>
      </c>
      <c r="K299" s="8">
        <v>69</v>
      </c>
      <c r="L299" s="31">
        <v>0.92</v>
      </c>
      <c r="M299" s="21">
        <v>7.5</v>
      </c>
      <c r="N299" s="21">
        <v>7.49</v>
      </c>
      <c r="O299" s="8">
        <v>1919</v>
      </c>
      <c r="P299" s="8">
        <v>1814</v>
      </c>
      <c r="Q299" s="8">
        <v>88</v>
      </c>
      <c r="R299" s="21">
        <v>1.9</v>
      </c>
      <c r="S299" s="27">
        <v>72.400000000000006</v>
      </c>
      <c r="T299" s="27">
        <v>41.9</v>
      </c>
      <c r="U299" s="8">
        <v>88.3</v>
      </c>
      <c r="V299" s="27">
        <v>48.2</v>
      </c>
      <c r="W299" s="27"/>
      <c r="X299" s="27">
        <v>8.1</v>
      </c>
      <c r="Y299" s="27">
        <v>2.1</v>
      </c>
      <c r="Z299" s="27"/>
      <c r="AA299" s="21">
        <v>1.22</v>
      </c>
      <c r="AB299" s="8">
        <v>2566</v>
      </c>
      <c r="AC299" s="9">
        <f t="shared" ref="AC299:AC310" si="151">AB299/B299</f>
        <v>0.66562905317769128</v>
      </c>
      <c r="AD299" s="59">
        <f>C299/$C$2</f>
        <v>0.82666666666666666</v>
      </c>
      <c r="AE299" s="60">
        <f>(C299*D299)/1000</f>
        <v>32.116</v>
      </c>
      <c r="AF299" s="61">
        <f>(AE299)/$E$3</f>
        <v>0.53526666666666667</v>
      </c>
      <c r="AG299" s="62">
        <f>(C299*G299)/1000</f>
        <v>54.932000000000002</v>
      </c>
      <c r="AH299" s="61">
        <f>(AG299)/$G$3</f>
        <v>0.91553333333333342</v>
      </c>
      <c r="AI299" s="71">
        <f>(0.8*C299*G299)/60</f>
        <v>732.42666666666662</v>
      </c>
    </row>
    <row r="300" spans="1:35" x14ac:dyDescent="0.2">
      <c r="A300" s="7" t="s">
        <v>28</v>
      </c>
      <c r="B300" s="8">
        <v>3643</v>
      </c>
      <c r="C300" s="8">
        <v>130</v>
      </c>
      <c r="D300" s="8">
        <v>239</v>
      </c>
      <c r="E300" s="8">
        <v>18</v>
      </c>
      <c r="F300" s="31">
        <v>0.92</v>
      </c>
      <c r="G300" s="8">
        <v>403</v>
      </c>
      <c r="H300" s="8">
        <v>15</v>
      </c>
      <c r="I300" s="31">
        <v>0.96</v>
      </c>
      <c r="J300" s="8">
        <v>740</v>
      </c>
      <c r="K300" s="8">
        <v>65</v>
      </c>
      <c r="L300" s="31">
        <v>0.91</v>
      </c>
      <c r="M300" s="21">
        <v>7.5060000000000002</v>
      </c>
      <c r="N300" s="21">
        <v>7.1710000000000003</v>
      </c>
      <c r="O300" s="8">
        <v>1755.857</v>
      </c>
      <c r="P300" s="8">
        <v>1523.143</v>
      </c>
      <c r="Q300" s="8">
        <v>88</v>
      </c>
      <c r="R300" s="21">
        <v>1.31</v>
      </c>
      <c r="S300" s="27">
        <v>94</v>
      </c>
      <c r="T300" s="27">
        <v>41.5</v>
      </c>
      <c r="U300" s="8">
        <v>101.3</v>
      </c>
      <c r="V300" s="27">
        <v>48.9</v>
      </c>
      <c r="W300" s="27"/>
      <c r="X300" s="27">
        <v>9.8000000000000007</v>
      </c>
      <c r="Y300" s="27">
        <v>3.1</v>
      </c>
      <c r="Z300" s="27"/>
      <c r="AA300" s="21">
        <v>1.25</v>
      </c>
      <c r="AB300" s="8">
        <v>2338</v>
      </c>
      <c r="AC300" s="9">
        <f t="shared" si="151"/>
        <v>0.64177875377436178</v>
      </c>
      <c r="AD300" s="59">
        <f t="shared" ref="AD300:AD310" si="152">C300/$C$2</f>
        <v>0.8666666666666667</v>
      </c>
      <c r="AE300" s="60">
        <f t="shared" ref="AE300:AE310" si="153">(C300*D300)/1000</f>
        <v>31.07</v>
      </c>
      <c r="AF300" s="61">
        <f t="shared" ref="AF300:AF312" si="154">(AE300)/$E$3</f>
        <v>0.51783333333333337</v>
      </c>
      <c r="AG300" s="62">
        <f t="shared" ref="AG300:AG310" si="155">(C300*G300)/1000</f>
        <v>52.39</v>
      </c>
      <c r="AH300" s="61">
        <f t="shared" ref="AH300:AH312" si="156">(AG300)/$G$3</f>
        <v>0.87316666666666665</v>
      </c>
      <c r="AI300" s="71">
        <f t="shared" ref="AI300:AI310" si="157">(0.8*C300*G300)/60</f>
        <v>698.5333333333333</v>
      </c>
    </row>
    <row r="301" spans="1:35" x14ac:dyDescent="0.2">
      <c r="A301" s="7" t="s">
        <v>29</v>
      </c>
      <c r="B301" s="8">
        <v>3782</v>
      </c>
      <c r="C301" s="8">
        <v>122</v>
      </c>
      <c r="D301" s="8">
        <v>236</v>
      </c>
      <c r="E301" s="8">
        <v>19</v>
      </c>
      <c r="F301" s="31">
        <v>0.92</v>
      </c>
      <c r="G301" s="8">
        <v>380</v>
      </c>
      <c r="H301" s="8">
        <v>12</v>
      </c>
      <c r="I301" s="31">
        <v>0.97</v>
      </c>
      <c r="J301" s="8">
        <v>743</v>
      </c>
      <c r="K301" s="8">
        <v>65</v>
      </c>
      <c r="L301" s="31">
        <v>0.91</v>
      </c>
      <c r="M301" s="21">
        <v>7.5830000000000002</v>
      </c>
      <c r="N301" s="21">
        <v>7.6660000000000004</v>
      </c>
      <c r="O301" s="8">
        <v>1919.4290000000001</v>
      </c>
      <c r="P301" s="8">
        <v>1676.4290000000001</v>
      </c>
      <c r="Q301" s="8">
        <v>99</v>
      </c>
      <c r="R301" s="21">
        <v>1</v>
      </c>
      <c r="S301" s="27">
        <v>85.6</v>
      </c>
      <c r="T301" s="27">
        <v>46</v>
      </c>
      <c r="U301" s="8">
        <v>89.8</v>
      </c>
      <c r="V301" s="27">
        <v>52.1</v>
      </c>
      <c r="W301" s="27"/>
      <c r="X301" s="27">
        <v>9.1</v>
      </c>
      <c r="Y301" s="27">
        <v>3.3</v>
      </c>
      <c r="Z301" s="27"/>
      <c r="AA301" s="21">
        <v>1.1200000000000001</v>
      </c>
      <c r="AB301" s="8">
        <v>2832</v>
      </c>
      <c r="AC301" s="9">
        <f t="shared" si="151"/>
        <v>0.7488101533580116</v>
      </c>
      <c r="AD301" s="59">
        <f t="shared" si="152"/>
        <v>0.81333333333333335</v>
      </c>
      <c r="AE301" s="60">
        <f t="shared" si="153"/>
        <v>28.792000000000002</v>
      </c>
      <c r="AF301" s="61">
        <f t="shared" si="154"/>
        <v>0.47986666666666672</v>
      </c>
      <c r="AG301" s="62">
        <f t="shared" si="155"/>
        <v>46.36</v>
      </c>
      <c r="AH301" s="61">
        <f t="shared" si="156"/>
        <v>0.77266666666666661</v>
      </c>
      <c r="AI301" s="71">
        <f t="shared" si="157"/>
        <v>618.13333333333333</v>
      </c>
    </row>
    <row r="302" spans="1:35" x14ac:dyDescent="0.2">
      <c r="A302" s="7" t="s">
        <v>30</v>
      </c>
      <c r="B302" s="8">
        <v>3716</v>
      </c>
      <c r="C302" s="8">
        <v>124</v>
      </c>
      <c r="D302" s="8">
        <v>217</v>
      </c>
      <c r="E302" s="8">
        <v>16</v>
      </c>
      <c r="F302" s="31">
        <v>0.93</v>
      </c>
      <c r="G302" s="8">
        <v>360</v>
      </c>
      <c r="H302" s="8">
        <v>17</v>
      </c>
      <c r="I302" s="31">
        <v>0.95</v>
      </c>
      <c r="J302" s="8">
        <v>704</v>
      </c>
      <c r="K302" s="8">
        <v>57</v>
      </c>
      <c r="L302" s="31">
        <v>0.92</v>
      </c>
      <c r="M302" s="21">
        <v>7.5529999999999999</v>
      </c>
      <c r="N302" s="21">
        <v>7.5949999999999998</v>
      </c>
      <c r="O302" s="8">
        <v>1785.625</v>
      </c>
      <c r="P302" s="8">
        <v>1495.125</v>
      </c>
      <c r="Q302" s="8">
        <v>99</v>
      </c>
      <c r="R302" s="21">
        <v>1.7</v>
      </c>
      <c r="S302" s="8">
        <v>88.1</v>
      </c>
      <c r="T302" s="27">
        <v>40.200000000000003</v>
      </c>
      <c r="U302" s="8">
        <v>97.9</v>
      </c>
      <c r="V302" s="27">
        <v>45.3</v>
      </c>
      <c r="W302" s="27"/>
      <c r="X302" s="27">
        <v>9.1</v>
      </c>
      <c r="Y302" s="27">
        <v>2.9</v>
      </c>
      <c r="Z302" s="27"/>
      <c r="AA302" s="21">
        <v>1.23</v>
      </c>
      <c r="AB302" s="8">
        <v>2370</v>
      </c>
      <c r="AC302" s="9">
        <f t="shared" si="151"/>
        <v>0.63778256189451021</v>
      </c>
      <c r="AD302" s="59">
        <f t="shared" si="152"/>
        <v>0.82666666666666666</v>
      </c>
      <c r="AE302" s="60">
        <f t="shared" si="153"/>
        <v>26.908000000000001</v>
      </c>
      <c r="AF302" s="61">
        <f t="shared" si="154"/>
        <v>0.44846666666666668</v>
      </c>
      <c r="AG302" s="62">
        <f t="shared" si="155"/>
        <v>44.64</v>
      </c>
      <c r="AH302" s="61">
        <f t="shared" si="156"/>
        <v>0.74399999999999999</v>
      </c>
      <c r="AI302" s="71">
        <f t="shared" si="157"/>
        <v>595.20000000000005</v>
      </c>
    </row>
    <row r="303" spans="1:35" x14ac:dyDescent="0.2">
      <c r="A303" s="7" t="s">
        <v>31</v>
      </c>
      <c r="B303" s="8">
        <v>3668</v>
      </c>
      <c r="C303" s="8">
        <v>118</v>
      </c>
      <c r="D303" s="8">
        <v>220</v>
      </c>
      <c r="E303" s="8">
        <v>20</v>
      </c>
      <c r="F303" s="31">
        <v>0.91</v>
      </c>
      <c r="G303" s="8">
        <v>353</v>
      </c>
      <c r="H303" s="8">
        <v>19</v>
      </c>
      <c r="I303" s="31">
        <v>0.95</v>
      </c>
      <c r="J303" s="8">
        <v>757</v>
      </c>
      <c r="K303" s="8">
        <v>63</v>
      </c>
      <c r="L303" s="31">
        <v>0.92</v>
      </c>
      <c r="M303" s="21">
        <v>7.62</v>
      </c>
      <c r="N303" s="21">
        <v>7.5860000000000003</v>
      </c>
      <c r="O303" s="8">
        <v>1880.222</v>
      </c>
      <c r="P303" s="8">
        <v>1546.556</v>
      </c>
      <c r="Q303" s="8">
        <v>99</v>
      </c>
      <c r="R303" s="21">
        <v>1.17</v>
      </c>
      <c r="S303" s="27">
        <v>72.599999999999994</v>
      </c>
      <c r="T303" s="27">
        <v>34.5</v>
      </c>
      <c r="U303" s="8">
        <v>84.4</v>
      </c>
      <c r="V303" s="27">
        <v>40</v>
      </c>
      <c r="W303" s="27"/>
      <c r="X303" s="27">
        <v>7.7</v>
      </c>
      <c r="Y303" s="27">
        <v>3.1</v>
      </c>
      <c r="Z303" s="27"/>
      <c r="AA303" s="21">
        <v>1.22</v>
      </c>
      <c r="AB303" s="8">
        <v>2248</v>
      </c>
      <c r="AC303" s="9">
        <f t="shared" si="151"/>
        <v>0.61286804798255179</v>
      </c>
      <c r="AD303" s="59">
        <f t="shared" si="152"/>
        <v>0.78666666666666663</v>
      </c>
      <c r="AE303" s="60">
        <f t="shared" si="153"/>
        <v>25.96</v>
      </c>
      <c r="AF303" s="61">
        <f t="shared" si="154"/>
        <v>0.4326666666666667</v>
      </c>
      <c r="AG303" s="62">
        <f t="shared" si="155"/>
        <v>41.654000000000003</v>
      </c>
      <c r="AH303" s="61">
        <f t="shared" si="156"/>
        <v>0.69423333333333337</v>
      </c>
      <c r="AI303" s="71">
        <f t="shared" si="157"/>
        <v>555.38666666666677</v>
      </c>
    </row>
    <row r="304" spans="1:35" x14ac:dyDescent="0.2">
      <c r="A304" s="7" t="s">
        <v>32</v>
      </c>
      <c r="B304" s="8">
        <v>3744</v>
      </c>
      <c r="C304" s="8">
        <v>125</v>
      </c>
      <c r="D304" s="8">
        <v>202</v>
      </c>
      <c r="E304" s="8">
        <v>19</v>
      </c>
      <c r="F304" s="31">
        <v>0.91</v>
      </c>
      <c r="G304" s="8">
        <v>326</v>
      </c>
      <c r="H304" s="8">
        <v>16</v>
      </c>
      <c r="I304" s="31">
        <v>0.95</v>
      </c>
      <c r="J304" s="8">
        <v>639</v>
      </c>
      <c r="K304" s="8">
        <v>55</v>
      </c>
      <c r="L304" s="31">
        <v>0.91</v>
      </c>
      <c r="M304" s="21">
        <v>7.42</v>
      </c>
      <c r="N304" s="21">
        <v>7.69</v>
      </c>
      <c r="O304" s="8">
        <v>1895.625</v>
      </c>
      <c r="P304" s="8">
        <v>1557.5</v>
      </c>
      <c r="Q304" s="8">
        <v>88</v>
      </c>
      <c r="R304" s="21">
        <v>1.27</v>
      </c>
      <c r="S304" s="8">
        <v>74.099999999999994</v>
      </c>
      <c r="T304" s="27">
        <v>28.7</v>
      </c>
      <c r="U304" s="8">
        <v>85.2</v>
      </c>
      <c r="V304" s="27">
        <v>36</v>
      </c>
      <c r="W304" s="27"/>
      <c r="X304" s="27">
        <v>9</v>
      </c>
      <c r="Y304" s="27">
        <v>3.7</v>
      </c>
      <c r="Z304" s="27"/>
      <c r="AA304" s="21">
        <v>1.24</v>
      </c>
      <c r="AB304" s="8">
        <v>2191</v>
      </c>
      <c r="AC304" s="9">
        <f t="shared" si="151"/>
        <v>0.58520299145299148</v>
      </c>
      <c r="AD304" s="59">
        <f t="shared" si="152"/>
        <v>0.83333333333333337</v>
      </c>
      <c r="AE304" s="60">
        <f t="shared" si="153"/>
        <v>25.25</v>
      </c>
      <c r="AF304" s="61">
        <f t="shared" si="154"/>
        <v>0.42083333333333334</v>
      </c>
      <c r="AG304" s="62">
        <f t="shared" si="155"/>
        <v>40.75</v>
      </c>
      <c r="AH304" s="61">
        <f t="shared" si="156"/>
        <v>0.6791666666666667</v>
      </c>
      <c r="AI304" s="71">
        <f t="shared" si="157"/>
        <v>543.33333333333337</v>
      </c>
    </row>
    <row r="305" spans="1:36" x14ac:dyDescent="0.2">
      <c r="A305" s="7" t="s">
        <v>33</v>
      </c>
      <c r="B305" s="8">
        <v>4630</v>
      </c>
      <c r="C305" s="8">
        <v>149</v>
      </c>
      <c r="D305" s="8">
        <v>183</v>
      </c>
      <c r="E305" s="8">
        <v>20</v>
      </c>
      <c r="F305" s="31">
        <v>0.89</v>
      </c>
      <c r="G305" s="8">
        <v>284</v>
      </c>
      <c r="H305" s="8">
        <v>19</v>
      </c>
      <c r="I305" s="31">
        <v>0.93</v>
      </c>
      <c r="J305" s="8">
        <v>581</v>
      </c>
      <c r="K305" s="8">
        <v>60</v>
      </c>
      <c r="L305" s="31">
        <v>0.9</v>
      </c>
      <c r="M305" s="21">
        <v>7.2889999999999997</v>
      </c>
      <c r="N305" s="21">
        <v>7.665</v>
      </c>
      <c r="O305" s="8">
        <v>1828</v>
      </c>
      <c r="P305" s="8">
        <v>1512.3</v>
      </c>
      <c r="Q305" s="8">
        <v>99</v>
      </c>
      <c r="R305" s="21">
        <v>1.1599999999999999</v>
      </c>
      <c r="S305" s="8">
        <v>63</v>
      </c>
      <c r="T305" s="27">
        <v>30.8</v>
      </c>
      <c r="U305" s="8">
        <v>73</v>
      </c>
      <c r="V305" s="27">
        <v>36.5</v>
      </c>
      <c r="W305" s="27"/>
      <c r="X305" s="27">
        <v>8.1</v>
      </c>
      <c r="Y305" s="27">
        <v>3.6</v>
      </c>
      <c r="Z305" s="27"/>
      <c r="AA305" s="21">
        <v>1.1499999999999999</v>
      </c>
      <c r="AB305" s="8">
        <v>2172</v>
      </c>
      <c r="AC305" s="9">
        <f t="shared" si="151"/>
        <v>0.4691144708423326</v>
      </c>
      <c r="AD305" s="59">
        <f t="shared" si="152"/>
        <v>0.99333333333333329</v>
      </c>
      <c r="AE305" s="60">
        <f t="shared" si="153"/>
        <v>27.266999999999999</v>
      </c>
      <c r="AF305" s="61">
        <f t="shared" si="154"/>
        <v>0.45444999999999997</v>
      </c>
      <c r="AG305" s="62">
        <f t="shared" si="155"/>
        <v>42.316000000000003</v>
      </c>
      <c r="AH305" s="61">
        <f t="shared" si="156"/>
        <v>0.70526666666666671</v>
      </c>
      <c r="AI305" s="71">
        <f t="shared" si="157"/>
        <v>564.21333333333337</v>
      </c>
    </row>
    <row r="306" spans="1:36" x14ac:dyDescent="0.2">
      <c r="A306" s="7" t="s">
        <v>34</v>
      </c>
      <c r="B306" s="8">
        <v>4807</v>
      </c>
      <c r="C306" s="8">
        <v>155</v>
      </c>
      <c r="D306" s="8">
        <v>188</v>
      </c>
      <c r="E306" s="8">
        <v>23</v>
      </c>
      <c r="F306" s="31">
        <v>0.88</v>
      </c>
      <c r="G306" s="8">
        <v>274</v>
      </c>
      <c r="H306" s="8">
        <v>15</v>
      </c>
      <c r="I306" s="31">
        <v>0.94</v>
      </c>
      <c r="J306" s="8">
        <v>579</v>
      </c>
      <c r="K306" s="8">
        <v>49</v>
      </c>
      <c r="L306" s="31">
        <v>0.92</v>
      </c>
      <c r="M306" s="21">
        <v>7.391</v>
      </c>
      <c r="N306" s="21">
        <v>7.7859999999999996</v>
      </c>
      <c r="O306" s="8">
        <v>1694.625</v>
      </c>
      <c r="P306" s="8">
        <v>1423.75</v>
      </c>
      <c r="Q306" s="8">
        <v>99</v>
      </c>
      <c r="R306" s="21">
        <v>1.28</v>
      </c>
      <c r="S306" s="8">
        <v>62.4</v>
      </c>
      <c r="T306" s="27">
        <v>37.5</v>
      </c>
      <c r="U306" s="8">
        <v>71.400000000000006</v>
      </c>
      <c r="V306" s="27">
        <v>42.4</v>
      </c>
      <c r="W306" s="27"/>
      <c r="X306" s="27">
        <v>7.7</v>
      </c>
      <c r="Y306" s="27">
        <v>2.6</v>
      </c>
      <c r="Z306" s="27"/>
      <c r="AA306" s="21">
        <v>1.22</v>
      </c>
      <c r="AB306" s="8">
        <v>2080</v>
      </c>
      <c r="AC306" s="9">
        <f t="shared" si="151"/>
        <v>0.43270230913251506</v>
      </c>
      <c r="AD306" s="59">
        <f t="shared" si="152"/>
        <v>1.0333333333333334</v>
      </c>
      <c r="AE306" s="60">
        <f t="shared" si="153"/>
        <v>29.14</v>
      </c>
      <c r="AF306" s="61">
        <f t="shared" si="154"/>
        <v>0.48566666666666669</v>
      </c>
      <c r="AG306" s="62">
        <f t="shared" si="155"/>
        <v>42.47</v>
      </c>
      <c r="AH306" s="61">
        <f t="shared" si="156"/>
        <v>0.70783333333333331</v>
      </c>
      <c r="AI306" s="71">
        <f t="shared" si="157"/>
        <v>566.26666666666665</v>
      </c>
    </row>
    <row r="307" spans="1:36" x14ac:dyDescent="0.2">
      <c r="A307" s="7" t="s">
        <v>35</v>
      </c>
      <c r="B307" s="8">
        <v>4675</v>
      </c>
      <c r="C307" s="8">
        <v>156</v>
      </c>
      <c r="D307" s="8">
        <v>170</v>
      </c>
      <c r="E307" s="8">
        <v>21</v>
      </c>
      <c r="F307" s="31">
        <v>0.88</v>
      </c>
      <c r="G307" s="8">
        <v>279</v>
      </c>
      <c r="H307" s="8">
        <v>17</v>
      </c>
      <c r="I307" s="31">
        <v>0.94</v>
      </c>
      <c r="J307" s="8">
        <v>585</v>
      </c>
      <c r="K307" s="8">
        <v>55</v>
      </c>
      <c r="L307" s="31">
        <v>0.91</v>
      </c>
      <c r="M307" s="21">
        <v>7.4539999999999997</v>
      </c>
      <c r="N307" s="21">
        <v>7.7089999999999996</v>
      </c>
      <c r="O307" s="8">
        <v>1760.556</v>
      </c>
      <c r="P307" s="8">
        <v>1451.8889999999999</v>
      </c>
      <c r="Q307" s="8">
        <v>88</v>
      </c>
      <c r="R307" s="21">
        <v>1.41</v>
      </c>
      <c r="S307" s="8">
        <v>70.3</v>
      </c>
      <c r="T307" s="27">
        <v>29.6</v>
      </c>
      <c r="U307" s="8">
        <v>80.8</v>
      </c>
      <c r="V307" s="27">
        <v>35.200000000000003</v>
      </c>
      <c r="W307" s="27"/>
      <c r="X307" s="27">
        <v>8.4</v>
      </c>
      <c r="Y307" s="27">
        <v>3.1</v>
      </c>
      <c r="Z307" s="27"/>
      <c r="AA307" s="21">
        <v>1.05</v>
      </c>
      <c r="AB307" s="8">
        <v>1685</v>
      </c>
      <c r="AC307" s="9">
        <f t="shared" si="151"/>
        <v>0.360427807486631</v>
      </c>
      <c r="AD307" s="59">
        <f t="shared" si="152"/>
        <v>1.04</v>
      </c>
      <c r="AE307" s="60">
        <f t="shared" si="153"/>
        <v>26.52</v>
      </c>
      <c r="AF307" s="61">
        <f t="shared" si="154"/>
        <v>0.442</v>
      </c>
      <c r="AG307" s="62">
        <f t="shared" si="155"/>
        <v>43.524000000000001</v>
      </c>
      <c r="AH307" s="61">
        <f t="shared" si="156"/>
        <v>0.72540000000000004</v>
      </c>
      <c r="AI307" s="71">
        <f t="shared" si="157"/>
        <v>580.32000000000005</v>
      </c>
    </row>
    <row r="308" spans="1:36" x14ac:dyDescent="0.2">
      <c r="A308" s="7" t="s">
        <v>36</v>
      </c>
      <c r="B308" s="8">
        <v>5005</v>
      </c>
      <c r="C308" s="8">
        <v>161</v>
      </c>
      <c r="D308" s="8">
        <v>159</v>
      </c>
      <c r="E308" s="8">
        <v>30</v>
      </c>
      <c r="F308" s="31">
        <v>0.81</v>
      </c>
      <c r="G308" s="8">
        <v>304</v>
      </c>
      <c r="H308" s="8">
        <v>21</v>
      </c>
      <c r="I308" s="31">
        <v>0.93</v>
      </c>
      <c r="J308" s="8">
        <v>611</v>
      </c>
      <c r="K308" s="8">
        <v>80</v>
      </c>
      <c r="L308" s="31">
        <v>0.87</v>
      </c>
      <c r="M308" s="21">
        <v>7.6440000000000001</v>
      </c>
      <c r="N308" s="21">
        <v>7.6689999999999996</v>
      </c>
      <c r="O308" s="8">
        <v>1579.556</v>
      </c>
      <c r="P308" s="8">
        <v>1331.778</v>
      </c>
      <c r="Q308" s="8">
        <v>44</v>
      </c>
      <c r="R308" s="21">
        <v>1.35</v>
      </c>
      <c r="S308" s="8">
        <v>74.099999999999994</v>
      </c>
      <c r="T308" s="27">
        <v>38.9</v>
      </c>
      <c r="U308" s="8">
        <v>83.2</v>
      </c>
      <c r="V308" s="27">
        <v>45.8</v>
      </c>
      <c r="W308" s="27"/>
      <c r="X308" s="27">
        <v>8</v>
      </c>
      <c r="Y308" s="27">
        <v>4.8</v>
      </c>
      <c r="Z308" s="27"/>
      <c r="AA308" s="21">
        <v>0.95</v>
      </c>
      <c r="AB308" s="8">
        <v>1643</v>
      </c>
      <c r="AC308" s="9">
        <f t="shared" si="151"/>
        <v>0.32827172827172829</v>
      </c>
      <c r="AD308" s="59">
        <f t="shared" si="152"/>
        <v>1.0733333333333333</v>
      </c>
      <c r="AE308" s="60">
        <f t="shared" si="153"/>
        <v>25.599</v>
      </c>
      <c r="AF308" s="61">
        <f t="shared" si="154"/>
        <v>0.42665000000000003</v>
      </c>
      <c r="AG308" s="62">
        <f t="shared" si="155"/>
        <v>48.944000000000003</v>
      </c>
      <c r="AH308" s="61">
        <f t="shared" si="156"/>
        <v>0.81573333333333342</v>
      </c>
      <c r="AI308" s="71">
        <f t="shared" si="157"/>
        <v>652.5866666666667</v>
      </c>
    </row>
    <row r="309" spans="1:36" x14ac:dyDescent="0.2">
      <c r="A309" s="7" t="s">
        <v>37</v>
      </c>
      <c r="B309" s="8">
        <v>5643</v>
      </c>
      <c r="C309" s="8">
        <f>B309/30</f>
        <v>188.1</v>
      </c>
      <c r="D309" s="8">
        <v>211</v>
      </c>
      <c r="E309" s="8">
        <v>19</v>
      </c>
      <c r="F309" s="31">
        <v>0.91</v>
      </c>
      <c r="G309" s="8">
        <v>350</v>
      </c>
      <c r="H309" s="8">
        <v>21</v>
      </c>
      <c r="I309" s="31">
        <v>0.94</v>
      </c>
      <c r="J309" s="8">
        <v>719</v>
      </c>
      <c r="K309" s="8">
        <v>82</v>
      </c>
      <c r="L309" s="31">
        <v>0.89</v>
      </c>
      <c r="M309" s="21">
        <v>7.5839999999999996</v>
      </c>
      <c r="N309" s="21">
        <v>7.64</v>
      </c>
      <c r="O309" s="8">
        <v>1706.25</v>
      </c>
      <c r="P309" s="8">
        <v>1428.875</v>
      </c>
      <c r="Q309" s="8">
        <v>33</v>
      </c>
      <c r="R309" s="21">
        <v>2</v>
      </c>
      <c r="S309" s="8">
        <v>74.7</v>
      </c>
      <c r="T309" s="27">
        <v>35.5</v>
      </c>
      <c r="U309" s="8">
        <v>84.4</v>
      </c>
      <c r="V309" s="27">
        <v>46.8</v>
      </c>
      <c r="W309" s="27"/>
      <c r="X309" s="27">
        <v>7.7</v>
      </c>
      <c r="Y309" s="27">
        <v>3.3</v>
      </c>
      <c r="Z309" s="27"/>
      <c r="AA309" s="21">
        <v>0.85</v>
      </c>
      <c r="AB309" s="8">
        <v>1852</v>
      </c>
      <c r="AC309" s="9">
        <f t="shared" si="151"/>
        <v>0.32819422293106504</v>
      </c>
      <c r="AD309" s="59">
        <f t="shared" si="152"/>
        <v>1.254</v>
      </c>
      <c r="AE309" s="60">
        <f t="shared" si="153"/>
        <v>39.689099999999996</v>
      </c>
      <c r="AF309" s="61">
        <f t="shared" si="154"/>
        <v>0.66148499999999999</v>
      </c>
      <c r="AG309" s="62">
        <f t="shared" si="155"/>
        <v>65.834999999999994</v>
      </c>
      <c r="AH309" s="61">
        <f t="shared" si="156"/>
        <v>1.0972499999999998</v>
      </c>
      <c r="AI309" s="71">
        <f t="shared" si="157"/>
        <v>877.8</v>
      </c>
    </row>
    <row r="310" spans="1:36" ht="13.5" thickBot="1" x14ac:dyDescent="0.25">
      <c r="A310" s="7" t="s">
        <v>38</v>
      </c>
      <c r="B310" s="8">
        <v>4275</v>
      </c>
      <c r="C310" s="8">
        <v>138</v>
      </c>
      <c r="D310" s="8">
        <v>259</v>
      </c>
      <c r="E310" s="8">
        <v>36</v>
      </c>
      <c r="F310" s="31">
        <v>0.86</v>
      </c>
      <c r="G310" s="8">
        <v>397</v>
      </c>
      <c r="H310" s="8">
        <v>24</v>
      </c>
      <c r="I310" s="31">
        <v>0.94</v>
      </c>
      <c r="J310" s="8">
        <v>809</v>
      </c>
      <c r="K310" s="8">
        <v>86</v>
      </c>
      <c r="L310" s="31">
        <v>0.89</v>
      </c>
      <c r="M310" s="21">
        <v>7.718</v>
      </c>
      <c r="N310" s="21">
        <v>7.6280000000000001</v>
      </c>
      <c r="O310" s="8">
        <v>1915</v>
      </c>
      <c r="P310" s="8">
        <v>1520.3330000000001</v>
      </c>
      <c r="Q310" s="8">
        <v>22</v>
      </c>
      <c r="R310" s="21">
        <v>2.11</v>
      </c>
      <c r="S310" s="8">
        <v>95.4</v>
      </c>
      <c r="T310" s="27">
        <v>45.2</v>
      </c>
      <c r="U310" s="8">
        <v>102.9</v>
      </c>
      <c r="V310" s="27">
        <v>53.7</v>
      </c>
      <c r="W310" s="27"/>
      <c r="X310" s="27">
        <v>9.1</v>
      </c>
      <c r="Y310" s="27">
        <v>5.4</v>
      </c>
      <c r="Z310" s="27"/>
      <c r="AA310" s="21">
        <v>0.77</v>
      </c>
      <c r="AB310" s="8">
        <v>1877</v>
      </c>
      <c r="AC310" s="9">
        <f t="shared" si="151"/>
        <v>0.4390643274853801</v>
      </c>
      <c r="AD310" s="59">
        <f t="shared" si="152"/>
        <v>0.92</v>
      </c>
      <c r="AE310" s="60">
        <f t="shared" si="153"/>
        <v>35.741999999999997</v>
      </c>
      <c r="AF310" s="61">
        <f t="shared" si="154"/>
        <v>0.59570000000000001</v>
      </c>
      <c r="AG310" s="62">
        <f t="shared" si="155"/>
        <v>54.786000000000001</v>
      </c>
      <c r="AH310" s="61">
        <f t="shared" si="156"/>
        <v>0.91310000000000002</v>
      </c>
      <c r="AI310" s="71">
        <f t="shared" si="157"/>
        <v>730.48</v>
      </c>
    </row>
    <row r="311" spans="1:36" ht="14.25" thickTop="1" thickBot="1" x14ac:dyDescent="0.25">
      <c r="A311" s="10" t="s">
        <v>103</v>
      </c>
      <c r="B311" s="26">
        <f>SUM(B299:B310)</f>
        <v>51443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20"/>
      <c r="N311" s="20"/>
      <c r="O311" s="20"/>
      <c r="P311" s="20"/>
      <c r="Q311" s="28">
        <f>SUM(Q299:Q310)</f>
        <v>946</v>
      </c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6">
        <f>SUM(AB299:AB310)</f>
        <v>25854</v>
      </c>
      <c r="AC311" s="20"/>
      <c r="AD311" s="63"/>
      <c r="AE311" s="64"/>
      <c r="AF311" s="65"/>
      <c r="AG311" s="66"/>
      <c r="AH311" s="65"/>
      <c r="AI311" s="72"/>
    </row>
    <row r="312" spans="1:36" ht="14.25" thickTop="1" thickBot="1" x14ac:dyDescent="0.25">
      <c r="A312" s="19" t="s">
        <v>104</v>
      </c>
      <c r="B312" s="12">
        <f t="shared" ref="B312:Y312" si="158">AVERAGE(B299:B310)</f>
        <v>4286.916666666667</v>
      </c>
      <c r="C312" s="12">
        <f t="shared" si="158"/>
        <v>140.84166666666667</v>
      </c>
      <c r="D312" s="12">
        <f t="shared" si="158"/>
        <v>211.91666666666666</v>
      </c>
      <c r="E312" s="12">
        <f t="shared" si="158"/>
        <v>22.5</v>
      </c>
      <c r="F312" s="32">
        <f>AVERAGE(F299:F310)</f>
        <v>0.89166666666666672</v>
      </c>
      <c r="G312" s="12">
        <f>AVERAGE(G299:G310)</f>
        <v>346.08333333333331</v>
      </c>
      <c r="H312" s="12">
        <f>AVERAGE(H299:H310)</f>
        <v>18.083333333333332</v>
      </c>
      <c r="I312" s="32">
        <f>AVERAGE(I299:I310)</f>
        <v>0.94583333333333319</v>
      </c>
      <c r="J312" s="12">
        <f t="shared" si="158"/>
        <v>693</v>
      </c>
      <c r="K312" s="12">
        <f t="shared" si="158"/>
        <v>65.5</v>
      </c>
      <c r="L312" s="32">
        <f>AVERAGE(L299:L310)</f>
        <v>0.90583333333333338</v>
      </c>
      <c r="M312" s="15">
        <f t="shared" si="158"/>
        <v>7.5218333333333343</v>
      </c>
      <c r="N312" s="15">
        <f t="shared" si="158"/>
        <v>7.6079166666666671</v>
      </c>
      <c r="O312" s="15">
        <f t="shared" si="158"/>
        <v>1803.3120833333332</v>
      </c>
      <c r="P312" s="15">
        <f t="shared" si="158"/>
        <v>1523.4731666666667</v>
      </c>
      <c r="Q312" s="12">
        <f t="shared" si="158"/>
        <v>78.833333333333329</v>
      </c>
      <c r="R312" s="15">
        <f t="shared" si="158"/>
        <v>1.4716666666666667</v>
      </c>
      <c r="S312" s="15">
        <f>AVERAGE(S299:S310)</f>
        <v>77.225000000000009</v>
      </c>
      <c r="T312" s="15">
        <f>AVERAGE(T299:T310)</f>
        <v>37.524999999999999</v>
      </c>
      <c r="U312" s="15">
        <f t="shared" si="158"/>
        <v>86.883333333333326</v>
      </c>
      <c r="V312" s="15">
        <f t="shared" si="158"/>
        <v>44.241666666666667</v>
      </c>
      <c r="W312" s="15"/>
      <c r="X312" s="15">
        <f t="shared" si="158"/>
        <v>8.4833333333333343</v>
      </c>
      <c r="Y312" s="15">
        <f t="shared" si="158"/>
        <v>3.4166666666666665</v>
      </c>
      <c r="Z312" s="15"/>
      <c r="AA312" s="15">
        <f>AVERAGE(AA299:AA310)</f>
        <v>1.1058333333333332</v>
      </c>
      <c r="AB312" s="12">
        <f>AVERAGE(AB299:AB310)</f>
        <v>2154.5</v>
      </c>
      <c r="AC312" s="15">
        <f>AVERAGE(AC299:AC310)</f>
        <v>0.52082053564914754</v>
      </c>
      <c r="AD312" s="67">
        <f t="shared" ref="AD312" si="159">C312/$C$2</f>
        <v>0.93894444444444447</v>
      </c>
      <c r="AE312" s="68">
        <f t="shared" ref="AE312" si="160">(C312*D312)/1000</f>
        <v>29.846696527777777</v>
      </c>
      <c r="AF312" s="69">
        <f t="shared" si="154"/>
        <v>0.49744494212962959</v>
      </c>
      <c r="AG312" s="70">
        <f t="shared" ref="AG312" si="161">(C312*G312)/1000</f>
        <v>48.742953472222226</v>
      </c>
      <c r="AH312" s="69">
        <f t="shared" si="156"/>
        <v>0.81238255787037039</v>
      </c>
      <c r="AI312" s="73">
        <f>AVERAGE(AI299:AI310)</f>
        <v>642.89</v>
      </c>
    </row>
    <row r="313" spans="1:36" ht="13.5" thickTop="1" x14ac:dyDescent="0.2"/>
    <row r="314" spans="1:36" ht="13.5" thickBot="1" x14ac:dyDescent="0.25"/>
    <row r="315" spans="1:36" ht="13.5" thickTop="1" x14ac:dyDescent="0.2">
      <c r="A315" s="35" t="s">
        <v>5</v>
      </c>
      <c r="B315" s="16" t="s">
        <v>6</v>
      </c>
      <c r="C315" s="16" t="s">
        <v>6</v>
      </c>
      <c r="D315" s="16" t="s">
        <v>7</v>
      </c>
      <c r="E315" s="16" t="s">
        <v>8</v>
      </c>
      <c r="F315" s="22" t="s">
        <v>2</v>
      </c>
      <c r="G315" s="16" t="s">
        <v>9</v>
      </c>
      <c r="H315" s="16" t="s">
        <v>10</v>
      </c>
      <c r="I315" s="22" t="s">
        <v>3</v>
      </c>
      <c r="J315" s="16" t="s">
        <v>11</v>
      </c>
      <c r="K315" s="16" t="s">
        <v>12</v>
      </c>
      <c r="L315" s="22" t="s">
        <v>13</v>
      </c>
      <c r="M315" s="16" t="s">
        <v>14</v>
      </c>
      <c r="N315" s="16" t="s">
        <v>15</v>
      </c>
      <c r="O315" s="16" t="s">
        <v>16</v>
      </c>
      <c r="P315" s="16" t="s">
        <v>17</v>
      </c>
      <c r="Q315" s="16" t="s">
        <v>56</v>
      </c>
      <c r="R315" s="16" t="s">
        <v>56</v>
      </c>
      <c r="S315" s="16" t="s">
        <v>83</v>
      </c>
      <c r="T315" s="16" t="s">
        <v>84</v>
      </c>
      <c r="U315" s="16" t="s">
        <v>85</v>
      </c>
      <c r="V315" s="16" t="s">
        <v>86</v>
      </c>
      <c r="W315" s="16"/>
      <c r="X315" s="16" t="s">
        <v>87</v>
      </c>
      <c r="Y315" s="16" t="s">
        <v>88</v>
      </c>
      <c r="Z315" s="16"/>
      <c r="AA315" s="16" t="s">
        <v>89</v>
      </c>
      <c r="AB315" s="36" t="s">
        <v>18</v>
      </c>
      <c r="AC315" s="36" t="s">
        <v>19</v>
      </c>
      <c r="AD315" s="51" t="s">
        <v>57</v>
      </c>
      <c r="AE315" s="52" t="s">
        <v>58</v>
      </c>
      <c r="AF315" s="53" t="s">
        <v>59</v>
      </c>
      <c r="AG315" s="54" t="s">
        <v>57</v>
      </c>
      <c r="AH315" s="53" t="s">
        <v>57</v>
      </c>
      <c r="AI315" s="51" t="s">
        <v>123</v>
      </c>
    </row>
    <row r="316" spans="1:36" ht="13.5" thickBot="1" x14ac:dyDescent="0.25">
      <c r="A316" s="29" t="s">
        <v>105</v>
      </c>
      <c r="B316" s="17" t="s">
        <v>21</v>
      </c>
      <c r="C316" s="18" t="s">
        <v>22</v>
      </c>
      <c r="D316" s="17" t="s">
        <v>23</v>
      </c>
      <c r="E316" s="17" t="s">
        <v>23</v>
      </c>
      <c r="F316" s="23" t="s">
        <v>24</v>
      </c>
      <c r="G316" s="17" t="s">
        <v>23</v>
      </c>
      <c r="H316" s="17" t="s">
        <v>23</v>
      </c>
      <c r="I316" s="23" t="s">
        <v>24</v>
      </c>
      <c r="J316" s="17" t="s">
        <v>23</v>
      </c>
      <c r="K316" s="17" t="s">
        <v>23</v>
      </c>
      <c r="L316" s="23" t="s">
        <v>24</v>
      </c>
      <c r="M316" s="17"/>
      <c r="N316" s="17"/>
      <c r="O316" s="17"/>
      <c r="P316" s="17"/>
      <c r="Q316" s="17" t="s">
        <v>61</v>
      </c>
      <c r="R316" s="17" t="s">
        <v>24</v>
      </c>
      <c r="S316" s="17" t="s">
        <v>23</v>
      </c>
      <c r="T316" s="17" t="s">
        <v>23</v>
      </c>
      <c r="U316" s="17" t="s">
        <v>23</v>
      </c>
      <c r="V316" s="17" t="s">
        <v>23</v>
      </c>
      <c r="W316" s="17"/>
      <c r="X316" s="17" t="s">
        <v>23</v>
      </c>
      <c r="Y316" s="17" t="s">
        <v>23</v>
      </c>
      <c r="Z316" s="17"/>
      <c r="AA316" s="17"/>
      <c r="AB316" s="18" t="s">
        <v>25</v>
      </c>
      <c r="AC316" s="18" t="s">
        <v>26</v>
      </c>
      <c r="AD316" s="55" t="s">
        <v>6</v>
      </c>
      <c r="AE316" s="56" t="s">
        <v>62</v>
      </c>
      <c r="AF316" s="57" t="s">
        <v>63</v>
      </c>
      <c r="AG316" s="58" t="s">
        <v>64</v>
      </c>
      <c r="AH316" s="57" t="s">
        <v>65</v>
      </c>
      <c r="AI316" s="55" t="s">
        <v>124</v>
      </c>
    </row>
    <row r="317" spans="1:36" ht="13.5" thickTop="1" x14ac:dyDescent="0.2">
      <c r="A317" s="7" t="s">
        <v>27</v>
      </c>
      <c r="B317" s="8">
        <v>5123</v>
      </c>
      <c r="C317" s="8">
        <v>165</v>
      </c>
      <c r="D317" s="8">
        <v>221</v>
      </c>
      <c r="E317" s="8">
        <v>23</v>
      </c>
      <c r="F317" s="31">
        <v>0.9</v>
      </c>
      <c r="G317" s="8">
        <v>318</v>
      </c>
      <c r="H317" s="8">
        <v>19</v>
      </c>
      <c r="I317" s="31">
        <v>0.94</v>
      </c>
      <c r="J317" s="8">
        <v>655</v>
      </c>
      <c r="K317" s="8">
        <v>78</v>
      </c>
      <c r="L317" s="31">
        <v>0.88</v>
      </c>
      <c r="M317" s="21">
        <v>7.7060000000000004</v>
      </c>
      <c r="N317" s="21">
        <v>7.5789999999999997</v>
      </c>
      <c r="O317" s="8">
        <v>1629.556</v>
      </c>
      <c r="P317" s="8">
        <v>1470.8889999999999</v>
      </c>
      <c r="Q317" s="8">
        <v>55</v>
      </c>
      <c r="R317" s="21">
        <v>2.65</v>
      </c>
      <c r="S317" s="34">
        <v>82.8</v>
      </c>
      <c r="T317" s="34">
        <v>44.6</v>
      </c>
      <c r="U317" s="34">
        <v>91.6</v>
      </c>
      <c r="V317" s="34">
        <v>50.2</v>
      </c>
      <c r="W317" s="34"/>
      <c r="X317" s="34">
        <v>9.6</v>
      </c>
      <c r="Y317" s="34">
        <v>3.9</v>
      </c>
      <c r="Z317" s="34"/>
      <c r="AA317" s="21">
        <v>0.45</v>
      </c>
      <c r="AB317" s="8">
        <v>1850</v>
      </c>
      <c r="AC317" s="9">
        <f t="shared" ref="AC317:AC328" si="162">AB317/B317</f>
        <v>0.36111653328128052</v>
      </c>
      <c r="AD317" s="59">
        <f>C317/$C$2</f>
        <v>1.1000000000000001</v>
      </c>
      <c r="AE317" s="60">
        <f>(C317*D317)/1000</f>
        <v>36.465000000000003</v>
      </c>
      <c r="AF317" s="61">
        <f>(AE317)/$E$3</f>
        <v>0.60775000000000001</v>
      </c>
      <c r="AG317" s="62">
        <f>(C317*G317)/1000</f>
        <v>52.47</v>
      </c>
      <c r="AH317" s="61">
        <f>(AG317)/$G$3</f>
        <v>0.87449999999999994</v>
      </c>
      <c r="AI317" s="71">
        <f>(0.8*C317*G317)/60</f>
        <v>699.6</v>
      </c>
    </row>
    <row r="318" spans="1:36" x14ac:dyDescent="0.2">
      <c r="A318" s="7" t="s">
        <v>28</v>
      </c>
      <c r="B318" s="8">
        <v>4122</v>
      </c>
      <c r="C318" s="8">
        <v>142</v>
      </c>
      <c r="D318" s="8">
        <v>208</v>
      </c>
      <c r="E318" s="8">
        <v>36</v>
      </c>
      <c r="F318" s="31">
        <v>0.83</v>
      </c>
      <c r="G318" s="8">
        <v>356</v>
      </c>
      <c r="H318" s="8">
        <v>25</v>
      </c>
      <c r="I318" s="31">
        <v>0.93</v>
      </c>
      <c r="J318" s="8">
        <v>753</v>
      </c>
      <c r="K318" s="8">
        <v>106</v>
      </c>
      <c r="L318" s="31">
        <v>0.86</v>
      </c>
      <c r="M318" s="21">
        <v>7.6630000000000003</v>
      </c>
      <c r="N318" s="21">
        <v>7.6050000000000004</v>
      </c>
      <c r="O318" s="8">
        <v>1820.125</v>
      </c>
      <c r="P318" s="8">
        <v>1685.75</v>
      </c>
      <c r="Q318" s="8">
        <v>22</v>
      </c>
      <c r="R318" s="21">
        <v>1.9</v>
      </c>
      <c r="S318" s="34">
        <v>86.7</v>
      </c>
      <c r="T318" s="34">
        <v>53.3</v>
      </c>
      <c r="U318" s="34">
        <v>97</v>
      </c>
      <c r="V318" s="34">
        <v>63.4</v>
      </c>
      <c r="W318" s="34"/>
      <c r="X318" s="34">
        <v>9.5</v>
      </c>
      <c r="Y318" s="34">
        <v>6.1</v>
      </c>
      <c r="Z318" s="34"/>
      <c r="AA318" s="21">
        <v>1.1000000000000001</v>
      </c>
      <c r="AB318" s="8">
        <v>1822</v>
      </c>
      <c r="AC318" s="9">
        <f t="shared" si="162"/>
        <v>0.44201843765162541</v>
      </c>
      <c r="AD318" s="59">
        <f t="shared" ref="AD318:AD328" si="163">C318/$C$2</f>
        <v>0.94666666666666666</v>
      </c>
      <c r="AE318" s="60">
        <f t="shared" ref="AE318:AE328" si="164">(C318*D318)/1000</f>
        <v>29.536000000000001</v>
      </c>
      <c r="AF318" s="61">
        <f t="shared" ref="AF318:AF330" si="165">(AE318)/$E$3</f>
        <v>0.49226666666666669</v>
      </c>
      <c r="AG318" s="62">
        <f t="shared" ref="AG318:AG328" si="166">(C318*G318)/1000</f>
        <v>50.552</v>
      </c>
      <c r="AH318" s="61">
        <f t="shared" ref="AH318:AH330" si="167">(AG318)/$G$3</f>
        <v>0.84253333333333336</v>
      </c>
      <c r="AI318" s="71">
        <f t="shared" ref="AI318:AI328" si="168">(0.8*C318*G318)/60</f>
        <v>674.02666666666676</v>
      </c>
      <c r="AJ318" s="33"/>
    </row>
    <row r="319" spans="1:36" x14ac:dyDescent="0.2">
      <c r="A319" s="7" t="s">
        <v>29</v>
      </c>
      <c r="B319" s="8">
        <v>5961</v>
      </c>
      <c r="C319" s="8">
        <v>192</v>
      </c>
      <c r="D319" s="8">
        <v>310</v>
      </c>
      <c r="E319" s="8">
        <v>40</v>
      </c>
      <c r="F319" s="31">
        <v>0.87</v>
      </c>
      <c r="G319" s="8">
        <v>390</v>
      </c>
      <c r="H319" s="8">
        <v>33</v>
      </c>
      <c r="I319" s="31">
        <v>0.92</v>
      </c>
      <c r="J319" s="8">
        <v>839</v>
      </c>
      <c r="K319" s="8">
        <v>111</v>
      </c>
      <c r="L319" s="31">
        <v>0.87</v>
      </c>
      <c r="M319" s="21">
        <v>7.7789999999999999</v>
      </c>
      <c r="N319" s="21">
        <v>7.7009999999999996</v>
      </c>
      <c r="O319" s="8">
        <v>1940.5709999999999</v>
      </c>
      <c r="P319" s="8">
        <v>1462.143</v>
      </c>
      <c r="Q319" s="8">
        <v>66</v>
      </c>
      <c r="R319" s="21">
        <v>1.98</v>
      </c>
      <c r="S319" s="34">
        <v>103.8</v>
      </c>
      <c r="T319" s="34">
        <v>50.6</v>
      </c>
      <c r="U319" s="34">
        <v>117</v>
      </c>
      <c r="V319" s="34">
        <v>57.4</v>
      </c>
      <c r="W319" s="34"/>
      <c r="X319" s="34">
        <v>11.7</v>
      </c>
      <c r="Y319" s="34">
        <v>3.9</v>
      </c>
      <c r="Z319" s="34"/>
      <c r="AA319" s="21">
        <v>0.95</v>
      </c>
      <c r="AB319" s="8">
        <v>1899</v>
      </c>
      <c r="AC319" s="9">
        <f t="shared" si="162"/>
        <v>0.31857070961248113</v>
      </c>
      <c r="AD319" s="59">
        <f t="shared" si="163"/>
        <v>1.28</v>
      </c>
      <c r="AE319" s="60">
        <f t="shared" si="164"/>
        <v>59.52</v>
      </c>
      <c r="AF319" s="61">
        <f t="shared" si="165"/>
        <v>0.9920000000000001</v>
      </c>
      <c r="AG319" s="62">
        <f t="shared" si="166"/>
        <v>74.88</v>
      </c>
      <c r="AH319" s="61">
        <f t="shared" si="167"/>
        <v>1.248</v>
      </c>
      <c r="AI319" s="71">
        <f t="shared" si="168"/>
        <v>998.40000000000009</v>
      </c>
    </row>
    <row r="320" spans="1:36" x14ac:dyDescent="0.2">
      <c r="A320" s="7" t="s">
        <v>30</v>
      </c>
      <c r="B320" s="8">
        <v>6432</v>
      </c>
      <c r="C320" s="8">
        <v>214</v>
      </c>
      <c r="D320" s="8">
        <v>189</v>
      </c>
      <c r="E320" s="8">
        <v>35</v>
      </c>
      <c r="F320" s="31">
        <v>0.82</v>
      </c>
      <c r="G320" s="8">
        <v>248</v>
      </c>
      <c r="H320" s="8">
        <v>25</v>
      </c>
      <c r="I320" s="31">
        <v>0.9</v>
      </c>
      <c r="J320" s="8">
        <v>499</v>
      </c>
      <c r="K320" s="8">
        <v>98</v>
      </c>
      <c r="L320" s="31">
        <v>0.8</v>
      </c>
      <c r="M320" s="21">
        <v>7.8559999999999999</v>
      </c>
      <c r="N320" s="21">
        <v>7.7069999999999999</v>
      </c>
      <c r="O320" s="8">
        <v>1857.857</v>
      </c>
      <c r="P320" s="8">
        <v>1336.4290000000001</v>
      </c>
      <c r="Q320" s="8">
        <v>44</v>
      </c>
      <c r="R320" s="21">
        <v>2.4900000000000002</v>
      </c>
      <c r="S320" s="34">
        <v>66.5</v>
      </c>
      <c r="T320" s="34">
        <v>28</v>
      </c>
      <c r="U320" s="34">
        <v>74.900000000000006</v>
      </c>
      <c r="V320" s="34">
        <v>33.700000000000003</v>
      </c>
      <c r="W320" s="34"/>
      <c r="X320" s="34">
        <v>6.9</v>
      </c>
      <c r="Y320" s="34">
        <v>2</v>
      </c>
      <c r="Z320" s="34"/>
      <c r="AA320" s="21">
        <v>0.85</v>
      </c>
      <c r="AB320" s="8">
        <v>2067</v>
      </c>
      <c r="AC320" s="9">
        <f t="shared" si="162"/>
        <v>0.32136194029850745</v>
      </c>
      <c r="AD320" s="59">
        <f t="shared" si="163"/>
        <v>1.4266666666666667</v>
      </c>
      <c r="AE320" s="60">
        <f t="shared" si="164"/>
        <v>40.445999999999998</v>
      </c>
      <c r="AF320" s="61">
        <f t="shared" si="165"/>
        <v>0.67409999999999992</v>
      </c>
      <c r="AG320" s="62">
        <f t="shared" si="166"/>
        <v>53.072000000000003</v>
      </c>
      <c r="AH320" s="61">
        <f t="shared" si="167"/>
        <v>0.88453333333333339</v>
      </c>
      <c r="AI320" s="71">
        <f t="shared" si="168"/>
        <v>707.62666666666678</v>
      </c>
    </row>
    <row r="321" spans="1:35" x14ac:dyDescent="0.2">
      <c r="A321" s="7" t="s">
        <v>31</v>
      </c>
      <c r="B321" s="8">
        <v>4232</v>
      </c>
      <c r="C321" s="8">
        <v>137</v>
      </c>
      <c r="D321" s="8">
        <v>255</v>
      </c>
      <c r="E321" s="8">
        <v>35</v>
      </c>
      <c r="F321" s="31">
        <v>0.86</v>
      </c>
      <c r="G321" s="8">
        <v>310</v>
      </c>
      <c r="H321" s="8">
        <v>31</v>
      </c>
      <c r="I321" s="31">
        <v>0.9</v>
      </c>
      <c r="J321" s="8">
        <v>652</v>
      </c>
      <c r="K321" s="8">
        <v>101</v>
      </c>
      <c r="L321" s="31">
        <v>0.84</v>
      </c>
      <c r="M321" s="21">
        <v>7.5860000000000003</v>
      </c>
      <c r="N321" s="21">
        <v>7.7779999999999996</v>
      </c>
      <c r="O321" s="8">
        <v>2072.625</v>
      </c>
      <c r="P321" s="8">
        <v>1818.875</v>
      </c>
      <c r="Q321" s="8">
        <v>33</v>
      </c>
      <c r="R321" s="21">
        <v>2.46</v>
      </c>
      <c r="S321" s="34">
        <v>61.8</v>
      </c>
      <c r="T321" s="34">
        <v>48.8</v>
      </c>
      <c r="U321" s="34">
        <v>70.5</v>
      </c>
      <c r="V321" s="34">
        <v>53.2</v>
      </c>
      <c r="W321" s="34"/>
      <c r="X321" s="34">
        <v>6.6</v>
      </c>
      <c r="Y321" s="34">
        <v>2.9</v>
      </c>
      <c r="Z321" s="34"/>
      <c r="AA321" s="21">
        <v>0.51</v>
      </c>
      <c r="AB321" s="8">
        <v>1820</v>
      </c>
      <c r="AC321" s="9">
        <f t="shared" si="162"/>
        <v>0.43005671077504726</v>
      </c>
      <c r="AD321" s="59">
        <f t="shared" si="163"/>
        <v>0.91333333333333333</v>
      </c>
      <c r="AE321" s="60">
        <f t="shared" si="164"/>
        <v>34.935000000000002</v>
      </c>
      <c r="AF321" s="61">
        <f t="shared" si="165"/>
        <v>0.58225000000000005</v>
      </c>
      <c r="AG321" s="62">
        <f t="shared" si="166"/>
        <v>42.47</v>
      </c>
      <c r="AH321" s="61">
        <f t="shared" si="167"/>
        <v>0.70783333333333331</v>
      </c>
      <c r="AI321" s="71">
        <f t="shared" si="168"/>
        <v>566.26666666666665</v>
      </c>
    </row>
    <row r="322" spans="1:35" x14ac:dyDescent="0.2">
      <c r="A322" s="7" t="s">
        <v>32</v>
      </c>
      <c r="B322" s="8">
        <v>3948</v>
      </c>
      <c r="C322" s="8">
        <v>132</v>
      </c>
      <c r="D322" s="8">
        <v>306</v>
      </c>
      <c r="E322" s="8">
        <v>42</v>
      </c>
      <c r="F322" s="31">
        <v>0.86</v>
      </c>
      <c r="G322" s="8">
        <v>404</v>
      </c>
      <c r="H322" s="8">
        <v>39</v>
      </c>
      <c r="I322" s="31">
        <v>0.9</v>
      </c>
      <c r="J322" s="8">
        <v>805</v>
      </c>
      <c r="K322" s="8">
        <v>105</v>
      </c>
      <c r="L322" s="31">
        <v>0.87</v>
      </c>
      <c r="M322" s="21">
        <v>7.47</v>
      </c>
      <c r="N322" s="21">
        <v>7.7309999999999999</v>
      </c>
      <c r="O322" s="8">
        <v>2422</v>
      </c>
      <c r="P322" s="8">
        <v>1838.143</v>
      </c>
      <c r="Q322" s="8">
        <v>66</v>
      </c>
      <c r="R322" s="21">
        <v>1.7</v>
      </c>
      <c r="S322" s="34">
        <v>95.2</v>
      </c>
      <c r="T322" s="34">
        <v>46</v>
      </c>
      <c r="U322" s="34">
        <v>109.9</v>
      </c>
      <c r="V322" s="34">
        <v>50.5</v>
      </c>
      <c r="W322" s="34"/>
      <c r="X322" s="34">
        <v>9.6</v>
      </c>
      <c r="Y322" s="34">
        <v>4.2</v>
      </c>
      <c r="Z322" s="34"/>
      <c r="AA322" s="21">
        <v>0.3</v>
      </c>
      <c r="AB322" s="8">
        <v>1714</v>
      </c>
      <c r="AC322" s="9">
        <f t="shared" si="162"/>
        <v>0.43414387031408308</v>
      </c>
      <c r="AD322" s="59">
        <f t="shared" si="163"/>
        <v>0.88</v>
      </c>
      <c r="AE322" s="60">
        <f t="shared" si="164"/>
        <v>40.392000000000003</v>
      </c>
      <c r="AF322" s="61">
        <f t="shared" si="165"/>
        <v>0.67320000000000002</v>
      </c>
      <c r="AG322" s="62">
        <f t="shared" si="166"/>
        <v>53.328000000000003</v>
      </c>
      <c r="AH322" s="61">
        <f t="shared" si="167"/>
        <v>0.88880000000000003</v>
      </c>
      <c r="AI322" s="71">
        <f t="shared" si="168"/>
        <v>711.04000000000008</v>
      </c>
    </row>
    <row r="323" spans="1:35" x14ac:dyDescent="0.2">
      <c r="A323" s="7" t="s">
        <v>33</v>
      </c>
      <c r="B323" s="8">
        <v>4132</v>
      </c>
      <c r="C323" s="8">
        <v>133</v>
      </c>
      <c r="D323" s="8">
        <v>297</v>
      </c>
      <c r="E323" s="8">
        <v>35</v>
      </c>
      <c r="F323" s="31">
        <v>0.88</v>
      </c>
      <c r="G323" s="8">
        <v>388</v>
      </c>
      <c r="H323" s="8">
        <v>28</v>
      </c>
      <c r="I323" s="31">
        <v>0.93</v>
      </c>
      <c r="J323" s="8">
        <v>822</v>
      </c>
      <c r="K323" s="8">
        <v>90</v>
      </c>
      <c r="L323" s="31">
        <v>0.89</v>
      </c>
      <c r="M323" s="21">
        <v>7.306</v>
      </c>
      <c r="N323" s="21">
        <v>7.8659999999999997</v>
      </c>
      <c r="O323" s="8">
        <v>2465.6</v>
      </c>
      <c r="P323" s="8">
        <v>2145.6</v>
      </c>
      <c r="Q323" s="8">
        <v>99</v>
      </c>
      <c r="R323" s="21">
        <v>1.37</v>
      </c>
      <c r="S323" s="34">
        <v>84.9</v>
      </c>
      <c r="T323" s="34">
        <v>52.7</v>
      </c>
      <c r="U323" s="34">
        <v>103.7</v>
      </c>
      <c r="V323" s="34">
        <v>58.6</v>
      </c>
      <c r="W323" s="34"/>
      <c r="X323" s="34">
        <v>10.7</v>
      </c>
      <c r="Y323" s="34">
        <v>3.4</v>
      </c>
      <c r="Z323" s="34"/>
      <c r="AA323" s="21">
        <v>0.89</v>
      </c>
      <c r="AB323" s="8">
        <v>1791</v>
      </c>
      <c r="AC323" s="9">
        <f t="shared" si="162"/>
        <v>0.43344627299128752</v>
      </c>
      <c r="AD323" s="59">
        <f t="shared" si="163"/>
        <v>0.88666666666666671</v>
      </c>
      <c r="AE323" s="60">
        <f t="shared" si="164"/>
        <v>39.500999999999998</v>
      </c>
      <c r="AF323" s="61">
        <f t="shared" si="165"/>
        <v>0.65834999999999999</v>
      </c>
      <c r="AG323" s="62">
        <f t="shared" si="166"/>
        <v>51.603999999999999</v>
      </c>
      <c r="AH323" s="61">
        <f t="shared" si="167"/>
        <v>0.86006666666666665</v>
      </c>
      <c r="AI323" s="71">
        <f t="shared" si="168"/>
        <v>688.0533333333334</v>
      </c>
    </row>
    <row r="324" spans="1:35" x14ac:dyDescent="0.2">
      <c r="A324" s="7" t="s">
        <v>34</v>
      </c>
      <c r="B324" s="8">
        <v>4261</v>
      </c>
      <c r="C324" s="8">
        <v>137</v>
      </c>
      <c r="D324" s="8">
        <v>335</v>
      </c>
      <c r="E324" s="8">
        <v>50</v>
      </c>
      <c r="F324" s="31">
        <v>0.85</v>
      </c>
      <c r="G324" s="8">
        <v>350</v>
      </c>
      <c r="H324" s="8">
        <v>41</v>
      </c>
      <c r="I324" s="31">
        <v>0.88</v>
      </c>
      <c r="J324" s="8">
        <v>715</v>
      </c>
      <c r="K324" s="8">
        <v>137</v>
      </c>
      <c r="L324" s="31">
        <v>0.81</v>
      </c>
      <c r="M324" s="21">
        <v>7.2080000000000002</v>
      </c>
      <c r="N324" s="21">
        <v>7.7770000000000001</v>
      </c>
      <c r="O324" s="8">
        <v>2434.3330000000001</v>
      </c>
      <c r="P324" s="8">
        <v>2203</v>
      </c>
      <c r="Q324" s="8">
        <v>88</v>
      </c>
      <c r="R324" s="21">
        <v>1.3</v>
      </c>
      <c r="S324" s="34">
        <v>86.5</v>
      </c>
      <c r="T324" s="34">
        <v>51.7</v>
      </c>
      <c r="U324" s="34">
        <v>100.5</v>
      </c>
      <c r="V324" s="34">
        <v>58.5</v>
      </c>
      <c r="W324" s="34"/>
      <c r="X324" s="34">
        <v>10.5</v>
      </c>
      <c r="Y324" s="34">
        <v>5</v>
      </c>
      <c r="Z324" s="34"/>
      <c r="AA324" s="21">
        <v>0.75</v>
      </c>
      <c r="AB324" s="8">
        <v>1705</v>
      </c>
      <c r="AC324" s="9">
        <f t="shared" si="162"/>
        <v>0.40014081201595869</v>
      </c>
      <c r="AD324" s="59">
        <f t="shared" si="163"/>
        <v>0.91333333333333333</v>
      </c>
      <c r="AE324" s="60">
        <f t="shared" si="164"/>
        <v>45.895000000000003</v>
      </c>
      <c r="AF324" s="61">
        <f t="shared" si="165"/>
        <v>0.76491666666666669</v>
      </c>
      <c r="AG324" s="62">
        <f t="shared" si="166"/>
        <v>47.95</v>
      </c>
      <c r="AH324" s="61">
        <f t="shared" si="167"/>
        <v>0.79916666666666669</v>
      </c>
      <c r="AI324" s="71">
        <f t="shared" si="168"/>
        <v>639.33333333333337</v>
      </c>
    </row>
    <row r="325" spans="1:35" x14ac:dyDescent="0.2">
      <c r="A325" s="7" t="s">
        <v>35</v>
      </c>
      <c r="B325" s="8">
        <v>3647</v>
      </c>
      <c r="C325" s="8">
        <v>122</v>
      </c>
      <c r="D325" s="8">
        <v>226</v>
      </c>
      <c r="E325" s="8">
        <v>110</v>
      </c>
      <c r="F325" s="31">
        <v>0.51</v>
      </c>
      <c r="G325" s="8">
        <v>371</v>
      </c>
      <c r="H325" s="8">
        <v>43</v>
      </c>
      <c r="I325" s="31">
        <v>0.89</v>
      </c>
      <c r="J325" s="8">
        <v>776</v>
      </c>
      <c r="K325" s="8">
        <v>163</v>
      </c>
      <c r="L325" s="31">
        <v>0.79</v>
      </c>
      <c r="M325" s="21">
        <v>7.8369999999999997</v>
      </c>
      <c r="N325" s="21">
        <v>7.7009999999999996</v>
      </c>
      <c r="O325" s="8">
        <v>2410.7139999999999</v>
      </c>
      <c r="P325" s="8">
        <v>1971.2860000000001</v>
      </c>
      <c r="Q325" s="8">
        <v>33</v>
      </c>
      <c r="R325" s="21">
        <v>0.91</v>
      </c>
      <c r="S325" s="34">
        <v>94.6</v>
      </c>
      <c r="T325" s="34">
        <v>50.7</v>
      </c>
      <c r="U325" s="34">
        <v>106.8</v>
      </c>
      <c r="V325" s="34">
        <v>59</v>
      </c>
      <c r="W325" s="34"/>
      <c r="X325" s="34">
        <v>9.9</v>
      </c>
      <c r="Y325" s="34">
        <v>5.3</v>
      </c>
      <c r="Z325" s="34"/>
      <c r="AA325" s="21">
        <v>0.36</v>
      </c>
      <c r="AB325" s="8">
        <v>1416</v>
      </c>
      <c r="AC325" s="9">
        <f t="shared" si="162"/>
        <v>0.38826432684398138</v>
      </c>
      <c r="AD325" s="59">
        <f t="shared" si="163"/>
        <v>0.81333333333333335</v>
      </c>
      <c r="AE325" s="60">
        <f t="shared" si="164"/>
        <v>27.571999999999999</v>
      </c>
      <c r="AF325" s="61">
        <f t="shared" si="165"/>
        <v>0.45953333333333329</v>
      </c>
      <c r="AG325" s="62">
        <f t="shared" si="166"/>
        <v>45.262</v>
      </c>
      <c r="AH325" s="61">
        <f t="shared" si="167"/>
        <v>0.75436666666666663</v>
      </c>
      <c r="AI325" s="71">
        <f t="shared" si="168"/>
        <v>603.49333333333345</v>
      </c>
    </row>
    <row r="326" spans="1:35" x14ac:dyDescent="0.2">
      <c r="A326" s="7" t="s">
        <v>36</v>
      </c>
      <c r="B326" s="8">
        <v>3515</v>
      </c>
      <c r="C326" s="8">
        <v>113</v>
      </c>
      <c r="D326" s="8">
        <v>320</v>
      </c>
      <c r="E326" s="8">
        <v>102</v>
      </c>
      <c r="F326" s="31">
        <v>0.68</v>
      </c>
      <c r="G326" s="8">
        <v>445</v>
      </c>
      <c r="H326" s="8">
        <v>57</v>
      </c>
      <c r="I326" s="31">
        <v>0.87</v>
      </c>
      <c r="J326" s="8">
        <v>849</v>
      </c>
      <c r="K326" s="8">
        <v>169</v>
      </c>
      <c r="L326" s="31">
        <v>0.8</v>
      </c>
      <c r="M326" s="21">
        <v>7.47</v>
      </c>
      <c r="N326" s="21">
        <v>7.72</v>
      </c>
      <c r="O326" s="8">
        <v>2411</v>
      </c>
      <c r="P326" s="8">
        <v>2185</v>
      </c>
      <c r="Q326" s="8">
        <v>44</v>
      </c>
      <c r="R326" s="21">
        <v>2.48</v>
      </c>
      <c r="S326" s="34">
        <v>104</v>
      </c>
      <c r="T326" s="34">
        <v>55.2</v>
      </c>
      <c r="U326" s="34">
        <v>113.7</v>
      </c>
      <c r="V326" s="34">
        <v>63.2</v>
      </c>
      <c r="W326" s="34"/>
      <c r="X326" s="34">
        <v>11.3</v>
      </c>
      <c r="Y326" s="34">
        <v>6</v>
      </c>
      <c r="Z326" s="34"/>
      <c r="AA326" s="21">
        <v>0.12</v>
      </c>
      <c r="AB326" s="8">
        <v>1664</v>
      </c>
      <c r="AC326" s="9">
        <f t="shared" si="162"/>
        <v>0.47339971550497867</v>
      </c>
      <c r="AD326" s="59">
        <f t="shared" si="163"/>
        <v>0.7533333333333333</v>
      </c>
      <c r="AE326" s="60">
        <f t="shared" si="164"/>
        <v>36.159999999999997</v>
      </c>
      <c r="AF326" s="61">
        <f t="shared" si="165"/>
        <v>0.60266666666666657</v>
      </c>
      <c r="AG326" s="62">
        <f t="shared" si="166"/>
        <v>50.284999999999997</v>
      </c>
      <c r="AH326" s="61">
        <f t="shared" si="167"/>
        <v>0.83808333333333329</v>
      </c>
      <c r="AI326" s="71">
        <f t="shared" si="168"/>
        <v>670.4666666666667</v>
      </c>
    </row>
    <row r="327" spans="1:35" x14ac:dyDescent="0.2">
      <c r="A327" s="7" t="s">
        <v>37</v>
      </c>
      <c r="B327" s="8">
        <v>4403</v>
      </c>
      <c r="C327" s="8">
        <v>147</v>
      </c>
      <c r="D327" s="8">
        <v>241</v>
      </c>
      <c r="E327" s="8">
        <v>34</v>
      </c>
      <c r="F327" s="31">
        <v>0.86</v>
      </c>
      <c r="G327" s="8">
        <v>367</v>
      </c>
      <c r="H327" s="8">
        <v>28</v>
      </c>
      <c r="I327" s="31">
        <v>0.92</v>
      </c>
      <c r="J327" s="8">
        <v>723</v>
      </c>
      <c r="K327" s="8">
        <v>83</v>
      </c>
      <c r="L327" s="31">
        <v>0.88</v>
      </c>
      <c r="M327" s="21">
        <v>7.59</v>
      </c>
      <c r="N327" s="21">
        <v>7.6970000000000001</v>
      </c>
      <c r="O327" s="8">
        <v>2344.4290000000001</v>
      </c>
      <c r="P327" s="8">
        <v>1989.4290000000001</v>
      </c>
      <c r="Q327" s="8">
        <v>44</v>
      </c>
      <c r="R327" s="21">
        <v>1.86</v>
      </c>
      <c r="S327" s="34">
        <v>96.5</v>
      </c>
      <c r="T327" s="34">
        <v>36.9</v>
      </c>
      <c r="U327" s="34">
        <v>109.3</v>
      </c>
      <c r="V327" s="34">
        <v>43.5</v>
      </c>
      <c r="W327" s="34"/>
      <c r="X327" s="34">
        <v>9.8000000000000007</v>
      </c>
      <c r="Y327" s="34">
        <v>2.4</v>
      </c>
      <c r="Z327" s="34"/>
      <c r="AA327" s="21">
        <v>0.09</v>
      </c>
      <c r="AB327" s="8">
        <v>1775</v>
      </c>
      <c r="AC327" s="9">
        <f t="shared" si="162"/>
        <v>0.40313422666363841</v>
      </c>
      <c r="AD327" s="59">
        <f t="shared" si="163"/>
        <v>0.98</v>
      </c>
      <c r="AE327" s="60">
        <f t="shared" si="164"/>
        <v>35.427</v>
      </c>
      <c r="AF327" s="61">
        <f t="shared" si="165"/>
        <v>0.59045000000000003</v>
      </c>
      <c r="AG327" s="62">
        <f t="shared" si="166"/>
        <v>53.948999999999998</v>
      </c>
      <c r="AH327" s="61">
        <f t="shared" si="167"/>
        <v>0.89915</v>
      </c>
      <c r="AI327" s="71">
        <f t="shared" si="168"/>
        <v>719.32</v>
      </c>
    </row>
    <row r="328" spans="1:35" ht="13.5" thickBot="1" x14ac:dyDescent="0.25">
      <c r="A328" s="7" t="s">
        <v>38</v>
      </c>
      <c r="B328" s="8">
        <v>3924</v>
      </c>
      <c r="C328" s="8">
        <v>127</v>
      </c>
      <c r="D328" s="8">
        <v>193</v>
      </c>
      <c r="E328" s="8">
        <v>32</v>
      </c>
      <c r="F328" s="31">
        <v>0.84</v>
      </c>
      <c r="G328" s="8">
        <v>304</v>
      </c>
      <c r="H328" s="8">
        <v>23</v>
      </c>
      <c r="I328" s="31">
        <v>0.92</v>
      </c>
      <c r="J328" s="8">
        <v>708</v>
      </c>
      <c r="K328" s="8">
        <v>87</v>
      </c>
      <c r="L328" s="31">
        <v>0.88</v>
      </c>
      <c r="M328" s="21">
        <v>7.7709999999999999</v>
      </c>
      <c r="N328" s="21">
        <v>7.6269999999999998</v>
      </c>
      <c r="O328" s="8">
        <v>2263</v>
      </c>
      <c r="P328" s="8">
        <v>1894.143</v>
      </c>
      <c r="Q328" s="8">
        <v>77</v>
      </c>
      <c r="R328" s="21">
        <v>1.83</v>
      </c>
      <c r="S328" s="34">
        <v>97.4</v>
      </c>
      <c r="T328" s="34">
        <v>44</v>
      </c>
      <c r="U328" s="34">
        <v>108.6</v>
      </c>
      <c r="V328" s="34">
        <v>50.9</v>
      </c>
      <c r="W328" s="34"/>
      <c r="X328" s="34">
        <v>9.5</v>
      </c>
      <c r="Y328" s="34">
        <v>2.1</v>
      </c>
      <c r="Z328" s="34"/>
      <c r="AA328" s="21">
        <v>0.12</v>
      </c>
      <c r="AB328" s="8">
        <v>1958</v>
      </c>
      <c r="AC328" s="9">
        <f t="shared" si="162"/>
        <v>0.49898063200815496</v>
      </c>
      <c r="AD328" s="59">
        <f t="shared" si="163"/>
        <v>0.84666666666666668</v>
      </c>
      <c r="AE328" s="60">
        <f t="shared" si="164"/>
        <v>24.510999999999999</v>
      </c>
      <c r="AF328" s="61">
        <f t="shared" si="165"/>
        <v>0.40851666666666664</v>
      </c>
      <c r="AG328" s="62">
        <f t="shared" si="166"/>
        <v>38.607999999999997</v>
      </c>
      <c r="AH328" s="61">
        <f t="shared" si="167"/>
        <v>0.64346666666666663</v>
      </c>
      <c r="AI328" s="71">
        <f t="shared" si="168"/>
        <v>514.77333333333331</v>
      </c>
    </row>
    <row r="329" spans="1:35" ht="14.25" thickTop="1" thickBot="1" x14ac:dyDescent="0.25">
      <c r="A329" s="10" t="s">
        <v>106</v>
      </c>
      <c r="B329" s="26">
        <f>SUM(B317:B328)</f>
        <v>53700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20"/>
      <c r="N329" s="20"/>
      <c r="O329" s="20"/>
      <c r="P329" s="20"/>
      <c r="Q329" s="28">
        <f>SUM(Q317:Q328)</f>
        <v>671</v>
      </c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6">
        <f>SUM(AB317:AB328)</f>
        <v>21481</v>
      </c>
      <c r="AC329" s="20"/>
      <c r="AD329" s="63"/>
      <c r="AE329" s="64"/>
      <c r="AF329" s="65"/>
      <c r="AG329" s="66"/>
      <c r="AH329" s="65"/>
      <c r="AI329" s="72"/>
    </row>
    <row r="330" spans="1:35" ht="14.25" thickTop="1" thickBot="1" x14ac:dyDescent="0.25">
      <c r="A330" s="19" t="s">
        <v>107</v>
      </c>
      <c r="B330" s="12">
        <f t="shared" ref="B330:Y330" si="169">AVERAGE(B317:B328)</f>
        <v>4475</v>
      </c>
      <c r="C330" s="12">
        <f t="shared" si="169"/>
        <v>146.75</v>
      </c>
      <c r="D330" s="12">
        <f t="shared" si="169"/>
        <v>258.41666666666669</v>
      </c>
      <c r="E330" s="12">
        <f t="shared" si="169"/>
        <v>47.833333333333336</v>
      </c>
      <c r="F330" s="32">
        <f>AVERAGE(F317:F328)</f>
        <v>0.81333333333333335</v>
      </c>
      <c r="G330" s="12">
        <f>AVERAGE(G317:G328)</f>
        <v>354.25</v>
      </c>
      <c r="H330" s="12">
        <f>AVERAGE(H317:H328)</f>
        <v>32.666666666666664</v>
      </c>
      <c r="I330" s="32">
        <f>AVERAGE(I317:I328)</f>
        <v>0.90833333333333321</v>
      </c>
      <c r="J330" s="12">
        <f t="shared" si="169"/>
        <v>733</v>
      </c>
      <c r="K330" s="12">
        <f t="shared" si="169"/>
        <v>110.66666666666667</v>
      </c>
      <c r="L330" s="32">
        <f>AVERAGE(L317:L328)</f>
        <v>0.84750000000000014</v>
      </c>
      <c r="M330" s="15">
        <f t="shared" si="169"/>
        <v>7.6034999999999995</v>
      </c>
      <c r="N330" s="15">
        <f t="shared" si="169"/>
        <v>7.707416666666667</v>
      </c>
      <c r="O330" s="15">
        <f t="shared" si="169"/>
        <v>2172.6508333333336</v>
      </c>
      <c r="P330" s="15">
        <f t="shared" si="169"/>
        <v>1833.3905833333331</v>
      </c>
      <c r="Q330" s="12">
        <f t="shared" si="169"/>
        <v>55.916666666666664</v>
      </c>
      <c r="R330" s="15">
        <f t="shared" si="169"/>
        <v>1.9108333333333334</v>
      </c>
      <c r="S330" s="15">
        <f>AVERAGE(S317:S328)</f>
        <v>88.391666666666666</v>
      </c>
      <c r="T330" s="15">
        <f>AVERAGE(T317:T328)</f>
        <v>46.875</v>
      </c>
      <c r="U330" s="15">
        <f t="shared" si="169"/>
        <v>100.29166666666667</v>
      </c>
      <c r="V330" s="15">
        <f t="shared" si="169"/>
        <v>53.508333333333333</v>
      </c>
      <c r="W330" s="15"/>
      <c r="X330" s="15">
        <f t="shared" si="169"/>
        <v>9.6333333333333346</v>
      </c>
      <c r="Y330" s="15">
        <f t="shared" si="169"/>
        <v>3.9333333333333331</v>
      </c>
      <c r="Z330" s="15"/>
      <c r="AA330" s="15">
        <f>AVERAGE(AA317:AA328)</f>
        <v>0.54083333333333339</v>
      </c>
      <c r="AB330" s="12">
        <f>AVERAGE(AB317:AB328)</f>
        <v>1790.0833333333333</v>
      </c>
      <c r="AC330" s="15">
        <f>AVERAGE(AC317:AC328)</f>
        <v>0.40871951566341869</v>
      </c>
      <c r="AD330" s="67">
        <f t="shared" ref="AD330" si="170">C330/$C$2</f>
        <v>0.97833333333333339</v>
      </c>
      <c r="AE330" s="68">
        <f t="shared" ref="AE330" si="171">(C330*D330)/1000</f>
        <v>37.922645833333334</v>
      </c>
      <c r="AF330" s="69">
        <f t="shared" si="165"/>
        <v>0.63204409722222221</v>
      </c>
      <c r="AG330" s="70">
        <f t="shared" ref="AG330" si="172">(C330*G330)/1000</f>
        <v>51.9861875</v>
      </c>
      <c r="AH330" s="69">
        <f t="shared" si="167"/>
        <v>0.86643645833333338</v>
      </c>
      <c r="AI330" s="73">
        <f>AVERAGE(AI317:AI328)</f>
        <v>682.69999999999993</v>
      </c>
    </row>
    <row r="331" spans="1:35" ht="13.5" thickTop="1" x14ac:dyDescent="0.2"/>
    <row r="332" spans="1:35" ht="13.5" thickBot="1" x14ac:dyDescent="0.25"/>
    <row r="333" spans="1:35" ht="13.5" thickTop="1" x14ac:dyDescent="0.2">
      <c r="A333" s="35" t="s">
        <v>5</v>
      </c>
      <c r="B333" s="16" t="s">
        <v>6</v>
      </c>
      <c r="C333" s="16" t="s">
        <v>6</v>
      </c>
      <c r="D333" s="16" t="s">
        <v>7</v>
      </c>
      <c r="E333" s="16" t="s">
        <v>8</v>
      </c>
      <c r="F333" s="22" t="s">
        <v>2</v>
      </c>
      <c r="G333" s="16" t="s">
        <v>9</v>
      </c>
      <c r="H333" s="16" t="s">
        <v>10</v>
      </c>
      <c r="I333" s="22" t="s">
        <v>3</v>
      </c>
      <c r="J333" s="16" t="s">
        <v>11</v>
      </c>
      <c r="K333" s="16" t="s">
        <v>12</v>
      </c>
      <c r="L333" s="22" t="s">
        <v>13</v>
      </c>
      <c r="M333" s="16" t="s">
        <v>14</v>
      </c>
      <c r="N333" s="16" t="s">
        <v>15</v>
      </c>
      <c r="O333" s="16" t="s">
        <v>16</v>
      </c>
      <c r="P333" s="16" t="s">
        <v>17</v>
      </c>
      <c r="Q333" s="16" t="s">
        <v>56</v>
      </c>
      <c r="R333" s="16" t="s">
        <v>56</v>
      </c>
      <c r="S333" s="16" t="s">
        <v>83</v>
      </c>
      <c r="T333" s="16" t="s">
        <v>84</v>
      </c>
      <c r="U333" s="16" t="s">
        <v>85</v>
      </c>
      <c r="V333" s="16" t="s">
        <v>86</v>
      </c>
      <c r="W333" s="16" t="s">
        <v>108</v>
      </c>
      <c r="X333" s="16" t="s">
        <v>87</v>
      </c>
      <c r="Y333" s="16" t="s">
        <v>88</v>
      </c>
      <c r="Z333" s="16" t="s">
        <v>109</v>
      </c>
      <c r="AA333" s="16" t="s">
        <v>89</v>
      </c>
      <c r="AB333" s="36" t="s">
        <v>18</v>
      </c>
      <c r="AC333" s="36" t="s">
        <v>19</v>
      </c>
      <c r="AD333" s="51" t="s">
        <v>57</v>
      </c>
      <c r="AE333" s="52" t="s">
        <v>58</v>
      </c>
      <c r="AF333" s="53" t="s">
        <v>59</v>
      </c>
      <c r="AG333" s="54" t="s">
        <v>57</v>
      </c>
      <c r="AH333" s="53" t="s">
        <v>57</v>
      </c>
      <c r="AI333" s="51" t="s">
        <v>123</v>
      </c>
    </row>
    <row r="334" spans="1:35" ht="13.5" thickBot="1" x14ac:dyDescent="0.25">
      <c r="A334" s="29" t="s">
        <v>110</v>
      </c>
      <c r="B334" s="17" t="s">
        <v>21</v>
      </c>
      <c r="C334" s="18" t="s">
        <v>22</v>
      </c>
      <c r="D334" s="17" t="s">
        <v>23</v>
      </c>
      <c r="E334" s="17" t="s">
        <v>23</v>
      </c>
      <c r="F334" s="23" t="s">
        <v>24</v>
      </c>
      <c r="G334" s="17" t="s">
        <v>23</v>
      </c>
      <c r="H334" s="17" t="s">
        <v>23</v>
      </c>
      <c r="I334" s="23" t="s">
        <v>24</v>
      </c>
      <c r="J334" s="17" t="s">
        <v>23</v>
      </c>
      <c r="K334" s="17" t="s">
        <v>23</v>
      </c>
      <c r="L334" s="23" t="s">
        <v>24</v>
      </c>
      <c r="M334" s="17"/>
      <c r="N334" s="17"/>
      <c r="O334" s="17"/>
      <c r="P334" s="17"/>
      <c r="Q334" s="17" t="s">
        <v>61</v>
      </c>
      <c r="R334" s="17" t="s">
        <v>24</v>
      </c>
      <c r="S334" s="17" t="s">
        <v>23</v>
      </c>
      <c r="T334" s="17" t="s">
        <v>23</v>
      </c>
      <c r="U334" s="17" t="s">
        <v>23</v>
      </c>
      <c r="V334" s="17" t="s">
        <v>23</v>
      </c>
      <c r="W334" s="17" t="s">
        <v>24</v>
      </c>
      <c r="X334" s="17" t="s">
        <v>23</v>
      </c>
      <c r="Y334" s="17" t="s">
        <v>23</v>
      </c>
      <c r="Z334" s="17" t="s">
        <v>24</v>
      </c>
      <c r="AA334" s="17"/>
      <c r="AB334" s="18" t="s">
        <v>25</v>
      </c>
      <c r="AC334" s="18" t="s">
        <v>26</v>
      </c>
      <c r="AD334" s="55" t="s">
        <v>6</v>
      </c>
      <c r="AE334" s="56" t="s">
        <v>62</v>
      </c>
      <c r="AF334" s="57" t="s">
        <v>63</v>
      </c>
      <c r="AG334" s="58" t="s">
        <v>64</v>
      </c>
      <c r="AH334" s="57" t="s">
        <v>65</v>
      </c>
      <c r="AI334" s="55" t="s">
        <v>124</v>
      </c>
    </row>
    <row r="335" spans="1:35" ht="13.5" thickTop="1" x14ac:dyDescent="0.2">
      <c r="A335" s="7" t="s">
        <v>27</v>
      </c>
      <c r="B335" s="8">
        <v>4608</v>
      </c>
      <c r="C335" s="8">
        <v>149</v>
      </c>
      <c r="D335" s="8">
        <v>366</v>
      </c>
      <c r="E335" s="8">
        <v>34</v>
      </c>
      <c r="F335" s="31">
        <v>0.91</v>
      </c>
      <c r="G335" s="8">
        <v>399</v>
      </c>
      <c r="H335" s="8">
        <v>32</v>
      </c>
      <c r="I335" s="31">
        <v>0.92</v>
      </c>
      <c r="J335" s="8">
        <v>870</v>
      </c>
      <c r="K335" s="8">
        <v>100</v>
      </c>
      <c r="L335" s="31">
        <v>0.88</v>
      </c>
      <c r="M335" s="21">
        <v>8.0500000000000007</v>
      </c>
      <c r="N335" s="21">
        <v>7.65</v>
      </c>
      <c r="O335" s="8">
        <v>2487</v>
      </c>
      <c r="P335" s="8">
        <v>1959</v>
      </c>
      <c r="Q335" s="8">
        <v>77</v>
      </c>
      <c r="R335" s="21">
        <v>1.65</v>
      </c>
      <c r="S335" s="34">
        <v>100.6</v>
      </c>
      <c r="T335" s="34">
        <v>50.5</v>
      </c>
      <c r="U335" s="34">
        <v>111</v>
      </c>
      <c r="V335" s="34">
        <v>54.6</v>
      </c>
      <c r="W335" s="34"/>
      <c r="X335" s="34">
        <v>10.4</v>
      </c>
      <c r="Y335" s="34">
        <v>2.6</v>
      </c>
      <c r="Z335" s="34"/>
      <c r="AA335" s="21">
        <v>0.11</v>
      </c>
      <c r="AB335" s="8">
        <v>2172</v>
      </c>
      <c r="AC335" s="9">
        <f t="shared" ref="AC335:AC346" si="173">AB335/B335</f>
        <v>0.47135416666666669</v>
      </c>
      <c r="AD335" s="59">
        <f>C335/$C$2</f>
        <v>0.99333333333333329</v>
      </c>
      <c r="AE335" s="60">
        <f>(C335*D335)/1000</f>
        <v>54.533999999999999</v>
      </c>
      <c r="AF335" s="61">
        <f>(AE335)/$E$3</f>
        <v>0.90889999999999993</v>
      </c>
      <c r="AG335" s="62">
        <f>(C335*G335)/1000</f>
        <v>59.451000000000001</v>
      </c>
      <c r="AH335" s="61">
        <f>(AG335)/$G$3</f>
        <v>0.99085000000000001</v>
      </c>
      <c r="AI335" s="71">
        <f>(0.8*C335*G335)/60</f>
        <v>792.68000000000006</v>
      </c>
    </row>
    <row r="336" spans="1:35" x14ac:dyDescent="0.2">
      <c r="A336" s="7" t="s">
        <v>28</v>
      </c>
      <c r="B336" s="8">
        <v>3514</v>
      </c>
      <c r="C336" s="8">
        <v>126</v>
      </c>
      <c r="D336" s="8">
        <v>305</v>
      </c>
      <c r="E336" s="8">
        <v>35</v>
      </c>
      <c r="F336" s="31">
        <v>0.88</v>
      </c>
      <c r="G336" s="8">
        <v>384</v>
      </c>
      <c r="H336" s="8">
        <v>28</v>
      </c>
      <c r="I336" s="31">
        <v>0.93</v>
      </c>
      <c r="J336" s="8">
        <v>837</v>
      </c>
      <c r="K336" s="8">
        <v>88</v>
      </c>
      <c r="L336" s="31">
        <v>0.89</v>
      </c>
      <c r="M336" s="21">
        <v>7.5</v>
      </c>
      <c r="N336" s="21">
        <v>7.8</v>
      </c>
      <c r="O336" s="8">
        <v>2286</v>
      </c>
      <c r="P336" s="8">
        <v>2103</v>
      </c>
      <c r="Q336" s="8">
        <v>88</v>
      </c>
      <c r="R336" s="21">
        <v>1.25</v>
      </c>
      <c r="S336" s="34">
        <v>82.6</v>
      </c>
      <c r="T336" s="34">
        <v>50.7</v>
      </c>
      <c r="U336" s="34">
        <v>95.4</v>
      </c>
      <c r="V336" s="34">
        <v>56.4</v>
      </c>
      <c r="W336" s="34"/>
      <c r="X336" s="34">
        <v>9.4</v>
      </c>
      <c r="Y336" s="34">
        <v>2.7</v>
      </c>
      <c r="Z336" s="34"/>
      <c r="AA336" s="21">
        <v>0.08</v>
      </c>
      <c r="AB336" s="8">
        <v>2353</v>
      </c>
      <c r="AC336" s="9">
        <f t="shared" si="173"/>
        <v>0.66960728514513379</v>
      </c>
      <c r="AD336" s="59">
        <f t="shared" ref="AD336:AD346" si="174">C336/$C$2</f>
        <v>0.84</v>
      </c>
      <c r="AE336" s="60">
        <f t="shared" ref="AE336:AE346" si="175">(C336*D336)/1000</f>
        <v>38.43</v>
      </c>
      <c r="AF336" s="61">
        <f t="shared" ref="AF336:AF348" si="176">(AE336)/$E$3</f>
        <v>0.64049999999999996</v>
      </c>
      <c r="AG336" s="62">
        <f t="shared" ref="AG336:AG346" si="177">(C336*G336)/1000</f>
        <v>48.384</v>
      </c>
      <c r="AH336" s="61">
        <f t="shared" ref="AH336:AH348" si="178">(AG336)/$G$3</f>
        <v>0.80640000000000001</v>
      </c>
      <c r="AI336" s="71">
        <f t="shared" ref="AI336:AI346" si="179">(0.8*C336*G336)/60</f>
        <v>645.12000000000012</v>
      </c>
    </row>
    <row r="337" spans="1:35" x14ac:dyDescent="0.2">
      <c r="A337" s="7" t="s">
        <v>29</v>
      </c>
      <c r="B337" s="8">
        <v>3795</v>
      </c>
      <c r="C337" s="8">
        <v>122</v>
      </c>
      <c r="D337" s="8">
        <v>298</v>
      </c>
      <c r="E337" s="8">
        <v>15</v>
      </c>
      <c r="F337" s="31">
        <v>0.95</v>
      </c>
      <c r="G337" s="8">
        <v>412</v>
      </c>
      <c r="H337" s="8">
        <v>17</v>
      </c>
      <c r="I337" s="31">
        <v>0.96</v>
      </c>
      <c r="J337" s="8">
        <v>714</v>
      </c>
      <c r="K337" s="8">
        <v>59</v>
      </c>
      <c r="L337" s="31">
        <v>0.92</v>
      </c>
      <c r="M337" s="21">
        <v>7.64</v>
      </c>
      <c r="N337" s="21">
        <v>7.64</v>
      </c>
      <c r="O337" s="8">
        <v>2216</v>
      </c>
      <c r="P337" s="8">
        <v>1788</v>
      </c>
      <c r="Q337" s="8">
        <v>88</v>
      </c>
      <c r="R337" s="21">
        <v>1.1599999999999999</v>
      </c>
      <c r="S337" s="34">
        <v>72</v>
      </c>
      <c r="T337" s="34">
        <v>16.399999999999999</v>
      </c>
      <c r="U337" s="34">
        <v>86.9</v>
      </c>
      <c r="V337" s="34">
        <v>22</v>
      </c>
      <c r="W337" s="34"/>
      <c r="X337" s="34">
        <v>9.6</v>
      </c>
      <c r="Y337" s="34">
        <v>2.5</v>
      </c>
      <c r="Z337" s="34"/>
      <c r="AA337" s="21">
        <v>0.12</v>
      </c>
      <c r="AB337" s="8">
        <v>2793</v>
      </c>
      <c r="AC337" s="9">
        <f t="shared" si="173"/>
        <v>0.73596837944664029</v>
      </c>
      <c r="AD337" s="59">
        <f t="shared" si="174"/>
        <v>0.81333333333333335</v>
      </c>
      <c r="AE337" s="60">
        <f t="shared" si="175"/>
        <v>36.356000000000002</v>
      </c>
      <c r="AF337" s="61">
        <f t="shared" si="176"/>
        <v>0.60593333333333332</v>
      </c>
      <c r="AG337" s="62">
        <f t="shared" si="177"/>
        <v>50.264000000000003</v>
      </c>
      <c r="AH337" s="61">
        <f t="shared" si="178"/>
        <v>0.83773333333333333</v>
      </c>
      <c r="AI337" s="71">
        <f t="shared" si="179"/>
        <v>670.18666666666672</v>
      </c>
    </row>
    <row r="338" spans="1:35" x14ac:dyDescent="0.2">
      <c r="A338" s="7" t="s">
        <v>30</v>
      </c>
      <c r="B338" s="8">
        <v>4439</v>
      </c>
      <c r="C338" s="8">
        <v>148</v>
      </c>
      <c r="D338" s="8">
        <v>366</v>
      </c>
      <c r="E338" s="8">
        <v>15</v>
      </c>
      <c r="F338" s="31">
        <v>0.96</v>
      </c>
      <c r="G338" s="8">
        <v>387</v>
      </c>
      <c r="H338" s="8">
        <v>16</v>
      </c>
      <c r="I338" s="31">
        <v>0.96</v>
      </c>
      <c r="J338" s="8">
        <v>688</v>
      </c>
      <c r="K338" s="8">
        <v>50</v>
      </c>
      <c r="L338" s="31">
        <v>0.93</v>
      </c>
      <c r="M338" s="21">
        <v>7.67</v>
      </c>
      <c r="N338" s="21">
        <v>7.49</v>
      </c>
      <c r="O338" s="8">
        <v>2241</v>
      </c>
      <c r="P338" s="8">
        <v>1534</v>
      </c>
      <c r="Q338" s="37">
        <v>99</v>
      </c>
      <c r="R338" s="38">
        <v>1.17</v>
      </c>
      <c r="S338" s="34" t="s">
        <v>111</v>
      </c>
      <c r="T338" s="34" t="s">
        <v>112</v>
      </c>
      <c r="U338" s="34">
        <v>95</v>
      </c>
      <c r="V338" s="34" t="s">
        <v>113</v>
      </c>
      <c r="W338" s="34"/>
      <c r="X338" s="34" t="s">
        <v>113</v>
      </c>
      <c r="Y338" s="34">
        <v>3</v>
      </c>
      <c r="Z338" s="34"/>
      <c r="AA338" s="21">
        <v>0.78</v>
      </c>
      <c r="AB338" s="8">
        <v>2680</v>
      </c>
      <c r="AC338" s="9">
        <f t="shared" si="173"/>
        <v>0.60373958098670877</v>
      </c>
      <c r="AD338" s="59">
        <f t="shared" si="174"/>
        <v>0.98666666666666669</v>
      </c>
      <c r="AE338" s="60">
        <f t="shared" si="175"/>
        <v>54.167999999999999</v>
      </c>
      <c r="AF338" s="61">
        <f t="shared" si="176"/>
        <v>0.90279999999999994</v>
      </c>
      <c r="AG338" s="62">
        <f t="shared" si="177"/>
        <v>57.276000000000003</v>
      </c>
      <c r="AH338" s="61">
        <f t="shared" si="178"/>
        <v>0.9546</v>
      </c>
      <c r="AI338" s="71">
        <f t="shared" si="179"/>
        <v>763.68000000000006</v>
      </c>
    </row>
    <row r="339" spans="1:35" x14ac:dyDescent="0.2">
      <c r="A339" s="7" t="s">
        <v>31</v>
      </c>
      <c r="B339" s="8">
        <v>3345</v>
      </c>
      <c r="C339" s="8">
        <v>108</v>
      </c>
      <c r="D339" s="8">
        <v>208</v>
      </c>
      <c r="E339" s="8">
        <v>7</v>
      </c>
      <c r="F339" s="31">
        <v>0.97</v>
      </c>
      <c r="G339" s="8">
        <v>391</v>
      </c>
      <c r="H339" s="8">
        <v>15</v>
      </c>
      <c r="I339" s="31">
        <v>0.96</v>
      </c>
      <c r="J339" s="8">
        <v>772</v>
      </c>
      <c r="K339" s="8">
        <v>43</v>
      </c>
      <c r="L339" s="31">
        <v>0.94</v>
      </c>
      <c r="M339" s="21">
        <v>7.61</v>
      </c>
      <c r="N339" s="21">
        <v>7.56</v>
      </c>
      <c r="O339" s="8">
        <v>2281</v>
      </c>
      <c r="P339" s="8">
        <v>1710</v>
      </c>
      <c r="Q339" s="8">
        <v>88</v>
      </c>
      <c r="R339" s="21">
        <v>1.18</v>
      </c>
      <c r="S339" s="34">
        <v>80.2</v>
      </c>
      <c r="T339" s="34">
        <v>2.5</v>
      </c>
      <c r="U339" s="34">
        <v>91.5</v>
      </c>
      <c r="V339" s="34">
        <v>8.1</v>
      </c>
      <c r="W339" s="34"/>
      <c r="X339" s="34">
        <v>9.4</v>
      </c>
      <c r="Y339" s="34">
        <v>2.1</v>
      </c>
      <c r="Z339" s="34"/>
      <c r="AA339" s="21">
        <v>1</v>
      </c>
      <c r="AB339" s="8">
        <v>2604</v>
      </c>
      <c r="AC339" s="9">
        <f t="shared" si="173"/>
        <v>0.77847533632286992</v>
      </c>
      <c r="AD339" s="59">
        <f t="shared" si="174"/>
        <v>0.72</v>
      </c>
      <c r="AE339" s="60">
        <f t="shared" si="175"/>
        <v>22.463999999999999</v>
      </c>
      <c r="AF339" s="61">
        <f t="shared" si="176"/>
        <v>0.37439999999999996</v>
      </c>
      <c r="AG339" s="62">
        <f t="shared" si="177"/>
        <v>42.228000000000002</v>
      </c>
      <c r="AH339" s="61">
        <f t="shared" si="178"/>
        <v>0.70379999999999998</v>
      </c>
      <c r="AI339" s="71">
        <f t="shared" si="179"/>
        <v>563.04000000000008</v>
      </c>
    </row>
    <row r="340" spans="1:35" x14ac:dyDescent="0.2">
      <c r="A340" s="7" t="s">
        <v>32</v>
      </c>
      <c r="B340" s="8">
        <v>2984</v>
      </c>
      <c r="C340" s="8">
        <v>99</v>
      </c>
      <c r="D340" s="8">
        <v>199</v>
      </c>
      <c r="E340" s="8">
        <v>5</v>
      </c>
      <c r="F340" s="31">
        <v>0.98</v>
      </c>
      <c r="G340" s="8">
        <v>413</v>
      </c>
      <c r="H340" s="8">
        <v>14</v>
      </c>
      <c r="I340" s="31">
        <v>0.97</v>
      </c>
      <c r="J340" s="8">
        <v>724</v>
      </c>
      <c r="K340" s="8">
        <v>40</v>
      </c>
      <c r="L340" s="31">
        <v>0.95</v>
      </c>
      <c r="M340" s="21">
        <v>7.38</v>
      </c>
      <c r="N340" s="21">
        <v>7.55</v>
      </c>
      <c r="O340" s="8">
        <v>2297</v>
      </c>
      <c r="P340" s="8">
        <v>1668</v>
      </c>
      <c r="Q340" s="8">
        <v>99</v>
      </c>
      <c r="R340" s="21">
        <v>1.46</v>
      </c>
      <c r="S340" s="34">
        <v>76.3</v>
      </c>
      <c r="T340" s="34">
        <v>8</v>
      </c>
      <c r="U340" s="34">
        <v>86.8</v>
      </c>
      <c r="V340" s="34">
        <v>15</v>
      </c>
      <c r="W340" s="34"/>
      <c r="X340" s="34">
        <v>9.3000000000000007</v>
      </c>
      <c r="Y340" s="34">
        <v>2.5</v>
      </c>
      <c r="Z340" s="34"/>
      <c r="AA340" s="21">
        <v>1.22</v>
      </c>
      <c r="AB340" s="8">
        <v>2285</v>
      </c>
      <c r="AC340" s="9">
        <f t="shared" si="173"/>
        <v>0.76575067024128685</v>
      </c>
      <c r="AD340" s="59">
        <f t="shared" si="174"/>
        <v>0.66</v>
      </c>
      <c r="AE340" s="60">
        <f t="shared" si="175"/>
        <v>19.701000000000001</v>
      </c>
      <c r="AF340" s="61">
        <f t="shared" si="176"/>
        <v>0.32835000000000003</v>
      </c>
      <c r="AG340" s="62">
        <f t="shared" si="177"/>
        <v>40.887</v>
      </c>
      <c r="AH340" s="61">
        <f t="shared" si="178"/>
        <v>0.68145</v>
      </c>
      <c r="AI340" s="71">
        <f t="shared" si="179"/>
        <v>545.16000000000008</v>
      </c>
    </row>
    <row r="341" spans="1:35" x14ac:dyDescent="0.2">
      <c r="A341" s="7" t="s">
        <v>33</v>
      </c>
      <c r="B341" s="8">
        <v>3688</v>
      </c>
      <c r="C341" s="8">
        <v>119</v>
      </c>
      <c r="D341" s="8">
        <v>258</v>
      </c>
      <c r="E341" s="8">
        <v>9</v>
      </c>
      <c r="F341" s="31">
        <v>0.97</v>
      </c>
      <c r="G341" s="8">
        <v>366</v>
      </c>
      <c r="H341" s="8">
        <v>17</v>
      </c>
      <c r="I341" s="31">
        <v>0.95</v>
      </c>
      <c r="J341" s="8">
        <v>761</v>
      </c>
      <c r="K341" s="8">
        <v>41</v>
      </c>
      <c r="L341" s="31">
        <v>0.95</v>
      </c>
      <c r="M341" s="21">
        <v>7.2220000000000004</v>
      </c>
      <c r="N341" s="21">
        <v>7.5880000000000001</v>
      </c>
      <c r="O341" s="8">
        <v>2172.1999999999998</v>
      </c>
      <c r="P341" s="8">
        <v>1872.6</v>
      </c>
      <c r="Q341" s="8">
        <v>99</v>
      </c>
      <c r="R341" s="21">
        <v>1.38</v>
      </c>
      <c r="S341" s="34">
        <v>73.5</v>
      </c>
      <c r="T341" s="34">
        <v>9.6</v>
      </c>
      <c r="U341" s="34">
        <v>88.5</v>
      </c>
      <c r="V341" s="34">
        <v>15</v>
      </c>
      <c r="W341" s="34"/>
      <c r="X341" s="34">
        <v>10.3</v>
      </c>
      <c r="Y341" s="34">
        <v>2.2999999999999998</v>
      </c>
      <c r="Z341" s="34"/>
      <c r="AA341" s="21">
        <v>1.25</v>
      </c>
      <c r="AB341" s="8">
        <v>2201</v>
      </c>
      <c r="AC341" s="9">
        <f t="shared" si="173"/>
        <v>0.59680043383947934</v>
      </c>
      <c r="AD341" s="59">
        <f t="shared" si="174"/>
        <v>0.79333333333333333</v>
      </c>
      <c r="AE341" s="60">
        <f t="shared" si="175"/>
        <v>30.702000000000002</v>
      </c>
      <c r="AF341" s="61">
        <f t="shared" si="176"/>
        <v>0.51170000000000004</v>
      </c>
      <c r="AG341" s="62">
        <f t="shared" si="177"/>
        <v>43.554000000000002</v>
      </c>
      <c r="AH341" s="61">
        <f t="shared" si="178"/>
        <v>0.72589999999999999</v>
      </c>
      <c r="AI341" s="71">
        <f t="shared" si="179"/>
        <v>580.72</v>
      </c>
    </row>
    <row r="342" spans="1:35" x14ac:dyDescent="0.2">
      <c r="A342" s="7" t="s">
        <v>34</v>
      </c>
      <c r="B342" s="8">
        <v>5261</v>
      </c>
      <c r="C342" s="8">
        <v>170</v>
      </c>
      <c r="D342" s="8">
        <v>230</v>
      </c>
      <c r="E342" s="8">
        <v>7</v>
      </c>
      <c r="F342" s="31">
        <v>0.97</v>
      </c>
      <c r="G342" s="8">
        <v>292</v>
      </c>
      <c r="H342" s="8">
        <v>12</v>
      </c>
      <c r="I342" s="31">
        <v>0.96</v>
      </c>
      <c r="J342" s="8">
        <v>640</v>
      </c>
      <c r="K342" s="8">
        <v>38</v>
      </c>
      <c r="L342" s="31">
        <v>0.94</v>
      </c>
      <c r="M342" s="21">
        <v>7.16</v>
      </c>
      <c r="N342" s="21">
        <v>7.6</v>
      </c>
      <c r="O342" s="8">
        <v>1941</v>
      </c>
      <c r="P342" s="8">
        <v>1497</v>
      </c>
      <c r="Q342" s="8">
        <v>0</v>
      </c>
      <c r="R342" s="21" t="s">
        <v>114</v>
      </c>
      <c r="S342" s="34">
        <v>68.900000000000006</v>
      </c>
      <c r="T342" s="34">
        <v>14.1</v>
      </c>
      <c r="U342" s="34">
        <v>77.900000000000006</v>
      </c>
      <c r="V342" s="34">
        <v>20.6</v>
      </c>
      <c r="W342" s="34"/>
      <c r="X342" s="34">
        <v>8.5</v>
      </c>
      <c r="Y342" s="34">
        <v>2.1</v>
      </c>
      <c r="Z342" s="34"/>
      <c r="AA342" s="21">
        <v>1.1200000000000001</v>
      </c>
      <c r="AB342" s="8">
        <v>2244</v>
      </c>
      <c r="AC342" s="9">
        <f t="shared" si="173"/>
        <v>0.4265348793005132</v>
      </c>
      <c r="AD342" s="59">
        <f t="shared" si="174"/>
        <v>1.1333333333333333</v>
      </c>
      <c r="AE342" s="60">
        <f t="shared" si="175"/>
        <v>39.1</v>
      </c>
      <c r="AF342" s="61">
        <f t="shared" si="176"/>
        <v>0.65166666666666673</v>
      </c>
      <c r="AG342" s="62">
        <f t="shared" si="177"/>
        <v>49.64</v>
      </c>
      <c r="AH342" s="61">
        <f t="shared" si="178"/>
        <v>0.82733333333333337</v>
      </c>
      <c r="AI342" s="71">
        <f t="shared" si="179"/>
        <v>661.86666666666667</v>
      </c>
    </row>
    <row r="343" spans="1:35" x14ac:dyDescent="0.2">
      <c r="A343" s="7" t="s">
        <v>35</v>
      </c>
      <c r="B343" s="8">
        <v>6847</v>
      </c>
      <c r="C343" s="8">
        <v>228</v>
      </c>
      <c r="D343" s="8">
        <v>93</v>
      </c>
      <c r="E343" s="8">
        <v>9</v>
      </c>
      <c r="F343" s="31">
        <v>0.9</v>
      </c>
      <c r="G343" s="8">
        <v>179</v>
      </c>
      <c r="H343" s="8">
        <v>13</v>
      </c>
      <c r="I343" s="31">
        <v>0.93</v>
      </c>
      <c r="J343" s="8">
        <v>356</v>
      </c>
      <c r="K343" s="8">
        <v>39</v>
      </c>
      <c r="L343" s="31">
        <v>0.89</v>
      </c>
      <c r="M343" s="21">
        <v>7.39</v>
      </c>
      <c r="N343" s="21">
        <v>7.52</v>
      </c>
      <c r="O343" s="8">
        <v>1625</v>
      </c>
      <c r="P343" s="8">
        <v>1345</v>
      </c>
      <c r="Q343" s="8">
        <v>0</v>
      </c>
      <c r="R343" s="21" t="s">
        <v>114</v>
      </c>
      <c r="S343" s="34">
        <v>48.4</v>
      </c>
      <c r="T343" s="34">
        <v>14.1</v>
      </c>
      <c r="U343" s="34">
        <v>57.3</v>
      </c>
      <c r="V343" s="34">
        <v>19.7</v>
      </c>
      <c r="W343" s="34"/>
      <c r="X343" s="34">
        <v>5.8</v>
      </c>
      <c r="Y343" s="34">
        <v>1.8</v>
      </c>
      <c r="Z343" s="34"/>
      <c r="AA343" s="21">
        <v>1</v>
      </c>
      <c r="AB343" s="8">
        <v>2043</v>
      </c>
      <c r="AC343" s="9">
        <f t="shared" si="173"/>
        <v>0.29837885205199355</v>
      </c>
      <c r="AD343" s="59">
        <f t="shared" si="174"/>
        <v>1.52</v>
      </c>
      <c r="AE343" s="60">
        <f t="shared" si="175"/>
        <v>21.204000000000001</v>
      </c>
      <c r="AF343" s="61">
        <f t="shared" si="176"/>
        <v>0.35339999999999999</v>
      </c>
      <c r="AG343" s="62">
        <f t="shared" si="177"/>
        <v>40.811999999999998</v>
      </c>
      <c r="AH343" s="61">
        <f t="shared" si="178"/>
        <v>0.68019999999999992</v>
      </c>
      <c r="AI343" s="71">
        <f t="shared" si="179"/>
        <v>544.16000000000008</v>
      </c>
    </row>
    <row r="344" spans="1:35" x14ac:dyDescent="0.2">
      <c r="A344" s="7" t="s">
        <v>36</v>
      </c>
      <c r="B344" s="8">
        <v>5310</v>
      </c>
      <c r="C344" s="8">
        <v>171</v>
      </c>
      <c r="D344" s="8">
        <v>133</v>
      </c>
      <c r="E344" s="8">
        <v>12</v>
      </c>
      <c r="F344" s="31">
        <v>0.91</v>
      </c>
      <c r="G344" s="8">
        <v>233</v>
      </c>
      <c r="H344" s="8">
        <v>10</v>
      </c>
      <c r="I344" s="31">
        <v>0.96</v>
      </c>
      <c r="J344" s="8">
        <v>445</v>
      </c>
      <c r="K344" s="8">
        <v>38</v>
      </c>
      <c r="L344" s="31">
        <v>0.91</v>
      </c>
      <c r="M344" s="21">
        <v>7.3849999999999998</v>
      </c>
      <c r="N344" s="21">
        <v>7.53</v>
      </c>
      <c r="O344" s="8">
        <v>1802.75</v>
      </c>
      <c r="P344" s="8">
        <v>1463.5</v>
      </c>
      <c r="Q344" s="8">
        <v>0</v>
      </c>
      <c r="R344" s="21" t="s">
        <v>114</v>
      </c>
      <c r="S344" s="34">
        <v>58.5</v>
      </c>
      <c r="T344" s="34">
        <v>13.9</v>
      </c>
      <c r="U344" s="34">
        <v>82.5</v>
      </c>
      <c r="V344" s="34">
        <v>18.899999999999999</v>
      </c>
      <c r="W344" s="34"/>
      <c r="X344" s="34">
        <v>6.8</v>
      </c>
      <c r="Y344" s="34">
        <v>1.8</v>
      </c>
      <c r="Z344" s="34"/>
      <c r="AA344" s="21">
        <v>1.1200000000000001</v>
      </c>
      <c r="AB344" s="8">
        <v>2253</v>
      </c>
      <c r="AC344" s="9">
        <f t="shared" si="173"/>
        <v>0.42429378531073447</v>
      </c>
      <c r="AD344" s="59">
        <f t="shared" si="174"/>
        <v>1.1399999999999999</v>
      </c>
      <c r="AE344" s="60">
        <f t="shared" si="175"/>
        <v>22.742999999999999</v>
      </c>
      <c r="AF344" s="61">
        <f t="shared" si="176"/>
        <v>0.37905</v>
      </c>
      <c r="AG344" s="62">
        <f t="shared" si="177"/>
        <v>39.843000000000004</v>
      </c>
      <c r="AH344" s="61">
        <f t="shared" si="178"/>
        <v>0.66405000000000003</v>
      </c>
      <c r="AI344" s="71">
        <f t="shared" si="179"/>
        <v>531.24</v>
      </c>
    </row>
    <row r="345" spans="1:35" x14ac:dyDescent="0.2">
      <c r="A345" s="7" t="s">
        <v>37</v>
      </c>
      <c r="B345" s="8">
        <v>5577</v>
      </c>
      <c r="C345" s="8">
        <v>186</v>
      </c>
      <c r="D345" s="8">
        <v>199</v>
      </c>
      <c r="E345" s="8">
        <v>11</v>
      </c>
      <c r="F345" s="31">
        <v>0.95</v>
      </c>
      <c r="G345" s="8">
        <v>288</v>
      </c>
      <c r="H345" s="8">
        <v>11</v>
      </c>
      <c r="I345" s="31">
        <v>0.96</v>
      </c>
      <c r="J345" s="8">
        <v>479</v>
      </c>
      <c r="K345" s="8">
        <v>38</v>
      </c>
      <c r="L345" s="31">
        <v>0.92</v>
      </c>
      <c r="M345" s="21">
        <v>7.37</v>
      </c>
      <c r="N345" s="21">
        <v>7.45</v>
      </c>
      <c r="O345" s="8">
        <v>1682</v>
      </c>
      <c r="P345" s="8">
        <v>1367</v>
      </c>
      <c r="Q345" s="8">
        <v>0</v>
      </c>
      <c r="R345" s="21" t="s">
        <v>114</v>
      </c>
      <c r="S345" s="34">
        <v>59.6</v>
      </c>
      <c r="T345" s="34">
        <v>10.3</v>
      </c>
      <c r="U345" s="34">
        <v>73.5</v>
      </c>
      <c r="V345" s="34">
        <v>14.9</v>
      </c>
      <c r="W345" s="34"/>
      <c r="X345" s="34">
        <v>8.1</v>
      </c>
      <c r="Y345" s="34">
        <v>1.9</v>
      </c>
      <c r="Z345" s="34"/>
      <c r="AA345" s="21">
        <v>0.63</v>
      </c>
      <c r="AB345" s="8">
        <v>2302</v>
      </c>
      <c r="AC345" s="9">
        <f t="shared" si="173"/>
        <v>0.41276672045902812</v>
      </c>
      <c r="AD345" s="59">
        <f t="shared" si="174"/>
        <v>1.24</v>
      </c>
      <c r="AE345" s="60">
        <f t="shared" si="175"/>
        <v>37.014000000000003</v>
      </c>
      <c r="AF345" s="61">
        <f t="shared" si="176"/>
        <v>0.6169</v>
      </c>
      <c r="AG345" s="62">
        <f t="shared" si="177"/>
        <v>53.567999999999998</v>
      </c>
      <c r="AH345" s="61">
        <f t="shared" si="178"/>
        <v>0.89279999999999993</v>
      </c>
      <c r="AI345" s="71">
        <f t="shared" si="179"/>
        <v>714.24</v>
      </c>
    </row>
    <row r="346" spans="1:35" ht="13.5" thickBot="1" x14ac:dyDescent="0.25">
      <c r="A346" s="7" t="s">
        <v>38</v>
      </c>
      <c r="B346" s="8">
        <v>5041</v>
      </c>
      <c r="C346" s="8">
        <v>163</v>
      </c>
      <c r="D346" s="8">
        <v>235</v>
      </c>
      <c r="E346" s="8">
        <v>11</v>
      </c>
      <c r="F346" s="31">
        <v>0.95</v>
      </c>
      <c r="G346" s="8">
        <v>309</v>
      </c>
      <c r="H346" s="8">
        <v>11</v>
      </c>
      <c r="I346" s="31">
        <v>0.96</v>
      </c>
      <c r="J346" s="8">
        <v>597</v>
      </c>
      <c r="K346" s="8">
        <v>39</v>
      </c>
      <c r="L346" s="31">
        <v>0.94</v>
      </c>
      <c r="M346" s="21">
        <v>7.15</v>
      </c>
      <c r="N346" s="21">
        <v>7.32</v>
      </c>
      <c r="O346" s="8">
        <v>1586</v>
      </c>
      <c r="P346" s="8">
        <v>1335</v>
      </c>
      <c r="Q346" s="8">
        <v>0</v>
      </c>
      <c r="R346" s="21" t="s">
        <v>114</v>
      </c>
      <c r="S346" s="34">
        <v>56.3</v>
      </c>
      <c r="T346" s="34">
        <v>12.1</v>
      </c>
      <c r="U346" s="34">
        <v>76.5</v>
      </c>
      <c r="V346" s="34">
        <v>16.899999999999999</v>
      </c>
      <c r="W346" s="34"/>
      <c r="X346" s="34">
        <v>7.3</v>
      </c>
      <c r="Y346" s="34">
        <v>2.2999999999999998</v>
      </c>
      <c r="Z346" s="34"/>
      <c r="AA346" s="21">
        <v>1</v>
      </c>
      <c r="AB346" s="8">
        <v>2598</v>
      </c>
      <c r="AC346" s="9">
        <f t="shared" si="173"/>
        <v>0.51537393374330487</v>
      </c>
      <c r="AD346" s="59">
        <f t="shared" si="174"/>
        <v>1.0866666666666667</v>
      </c>
      <c r="AE346" s="60">
        <f t="shared" si="175"/>
        <v>38.305</v>
      </c>
      <c r="AF346" s="61">
        <f t="shared" si="176"/>
        <v>0.63841666666666663</v>
      </c>
      <c r="AG346" s="62">
        <f t="shared" si="177"/>
        <v>50.366999999999997</v>
      </c>
      <c r="AH346" s="61">
        <f t="shared" si="178"/>
        <v>0.83944999999999992</v>
      </c>
      <c r="AI346" s="71">
        <f t="shared" si="179"/>
        <v>671.56</v>
      </c>
    </row>
    <row r="347" spans="1:35" ht="14.25" thickTop="1" thickBot="1" x14ac:dyDescent="0.25">
      <c r="A347" s="10" t="s">
        <v>115</v>
      </c>
      <c r="B347" s="26">
        <f>SUM(B335:B346)</f>
        <v>54409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20"/>
      <c r="N347" s="20"/>
      <c r="O347" s="20"/>
      <c r="P347" s="20"/>
      <c r="Q347" s="28">
        <f>SUM(Q335:Q346)</f>
        <v>638</v>
      </c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6">
        <f>SUM(AB335:AB346)</f>
        <v>28528</v>
      </c>
      <c r="AC347" s="20"/>
      <c r="AD347" s="63"/>
      <c r="AE347" s="64"/>
      <c r="AF347" s="65"/>
      <c r="AG347" s="66"/>
      <c r="AH347" s="65"/>
      <c r="AI347" s="72"/>
    </row>
    <row r="348" spans="1:35" ht="14.25" thickTop="1" thickBot="1" x14ac:dyDescent="0.25">
      <c r="A348" s="19" t="s">
        <v>116</v>
      </c>
      <c r="B348" s="12">
        <f t="shared" ref="B348:Y348" si="180">AVERAGE(B335:B346)</f>
        <v>4534.083333333333</v>
      </c>
      <c r="C348" s="12">
        <f t="shared" si="180"/>
        <v>149.08333333333334</v>
      </c>
      <c r="D348" s="12">
        <f t="shared" si="180"/>
        <v>240.83333333333334</v>
      </c>
      <c r="E348" s="12">
        <f t="shared" si="180"/>
        <v>14.166666666666666</v>
      </c>
      <c r="F348" s="32">
        <f>AVERAGE(F335:F346)</f>
        <v>0.94166666666666654</v>
      </c>
      <c r="G348" s="12">
        <f>AVERAGE(G335:G346)</f>
        <v>337.75</v>
      </c>
      <c r="H348" s="12">
        <f>AVERAGE(H335:H346)</f>
        <v>16.333333333333332</v>
      </c>
      <c r="I348" s="32">
        <f>AVERAGE(I335:I346)</f>
        <v>0.95166666666666677</v>
      </c>
      <c r="J348" s="12">
        <f t="shared" si="180"/>
        <v>656.91666666666663</v>
      </c>
      <c r="K348" s="12">
        <f t="shared" si="180"/>
        <v>51.083333333333336</v>
      </c>
      <c r="L348" s="32">
        <f>AVERAGE(L335:L346)</f>
        <v>0.92166666666666675</v>
      </c>
      <c r="M348" s="15">
        <f t="shared" si="180"/>
        <v>7.4605833333333349</v>
      </c>
      <c r="N348" s="15">
        <f t="shared" si="180"/>
        <v>7.5581666666666676</v>
      </c>
      <c r="O348" s="15">
        <f t="shared" si="180"/>
        <v>2051.4124999999999</v>
      </c>
      <c r="P348" s="15">
        <f t="shared" si="180"/>
        <v>1636.8416666666665</v>
      </c>
      <c r="Q348" s="12">
        <f t="shared" si="180"/>
        <v>53.166666666666664</v>
      </c>
      <c r="R348" s="15">
        <f t="shared" si="180"/>
        <v>1.3214285714285714</v>
      </c>
      <c r="S348" s="15">
        <f>AVERAGE(S335:S346)</f>
        <v>70.627272727272725</v>
      </c>
      <c r="T348" s="15">
        <f>AVERAGE(T335:T346)</f>
        <v>18.381818181818179</v>
      </c>
      <c r="U348" s="15">
        <f t="shared" si="180"/>
        <v>85.233333333333334</v>
      </c>
      <c r="V348" s="15">
        <f t="shared" si="180"/>
        <v>23.827272727272724</v>
      </c>
      <c r="W348" s="15"/>
      <c r="X348" s="15">
        <f t="shared" si="180"/>
        <v>8.6272727272727252</v>
      </c>
      <c r="Y348" s="15">
        <f t="shared" si="180"/>
        <v>2.3000000000000003</v>
      </c>
      <c r="Z348" s="15"/>
      <c r="AA348" s="15">
        <f>AVERAGE(AA335:AA346)</f>
        <v>0.78583333333333327</v>
      </c>
      <c r="AB348" s="12">
        <f>AVERAGE(AB335:AB346)</f>
        <v>2377.3333333333335</v>
      </c>
      <c r="AC348" s="15">
        <f>AVERAGE(AC335:AC346)</f>
        <v>0.55825366862619663</v>
      </c>
      <c r="AD348" s="67">
        <f t="shared" ref="AD348" si="181">C348/$C$2</f>
        <v>0.99388888888888893</v>
      </c>
      <c r="AE348" s="68">
        <f t="shared" ref="AE348" si="182">(C348*D348)/1000</f>
        <v>35.904236111111118</v>
      </c>
      <c r="AF348" s="69">
        <f t="shared" si="176"/>
        <v>0.59840393518518531</v>
      </c>
      <c r="AG348" s="70">
        <f t="shared" ref="AG348" si="183">(C348*G348)/1000</f>
        <v>50.352895833333335</v>
      </c>
      <c r="AH348" s="69">
        <f t="shared" si="178"/>
        <v>0.83921493055555563</v>
      </c>
      <c r="AI348" s="73">
        <f>AVERAGE(AI335:AI346)</f>
        <v>640.30444444444447</v>
      </c>
    </row>
    <row r="349" spans="1:35" ht="13.5" thickTop="1" x14ac:dyDescent="0.2"/>
    <row r="350" spans="1:35" ht="13.5" thickBot="1" x14ac:dyDescent="0.25"/>
    <row r="351" spans="1:35" ht="13.5" thickTop="1" x14ac:dyDescent="0.2">
      <c r="A351" s="35" t="s">
        <v>5</v>
      </c>
      <c r="B351" s="16" t="s">
        <v>6</v>
      </c>
      <c r="C351" s="16" t="s">
        <v>6</v>
      </c>
      <c r="D351" s="16" t="s">
        <v>7</v>
      </c>
      <c r="E351" s="16" t="s">
        <v>8</v>
      </c>
      <c r="F351" s="22" t="s">
        <v>2</v>
      </c>
      <c r="G351" s="16" t="s">
        <v>9</v>
      </c>
      <c r="H351" s="16" t="s">
        <v>10</v>
      </c>
      <c r="I351" s="22" t="s">
        <v>3</v>
      </c>
      <c r="J351" s="16" t="s">
        <v>11</v>
      </c>
      <c r="K351" s="16" t="s">
        <v>12</v>
      </c>
      <c r="L351" s="22" t="s">
        <v>13</v>
      </c>
      <c r="M351" s="16" t="s">
        <v>14</v>
      </c>
      <c r="N351" s="16" t="s">
        <v>15</v>
      </c>
      <c r="O351" s="16" t="s">
        <v>16</v>
      </c>
      <c r="P351" s="16" t="s">
        <v>17</v>
      </c>
      <c r="Q351" s="16" t="s">
        <v>56</v>
      </c>
      <c r="R351" s="16" t="s">
        <v>56</v>
      </c>
      <c r="S351" s="16" t="s">
        <v>83</v>
      </c>
      <c r="T351" s="16" t="s">
        <v>84</v>
      </c>
      <c r="U351" s="16" t="s">
        <v>85</v>
      </c>
      <c r="V351" s="16" t="s">
        <v>86</v>
      </c>
      <c r="W351" s="16" t="s">
        <v>108</v>
      </c>
      <c r="X351" s="16" t="s">
        <v>87</v>
      </c>
      <c r="Y351" s="16" t="s">
        <v>88</v>
      </c>
      <c r="Z351" s="16" t="s">
        <v>109</v>
      </c>
      <c r="AA351" s="16" t="s">
        <v>89</v>
      </c>
      <c r="AB351" s="36" t="s">
        <v>18</v>
      </c>
      <c r="AC351" s="36" t="s">
        <v>19</v>
      </c>
      <c r="AD351" s="51" t="s">
        <v>57</v>
      </c>
      <c r="AE351" s="52" t="s">
        <v>58</v>
      </c>
      <c r="AF351" s="53" t="s">
        <v>59</v>
      </c>
      <c r="AG351" s="54" t="s">
        <v>57</v>
      </c>
      <c r="AH351" s="53" t="s">
        <v>57</v>
      </c>
      <c r="AI351" s="51" t="s">
        <v>123</v>
      </c>
    </row>
    <row r="352" spans="1:35" ht="13.5" thickBot="1" x14ac:dyDescent="0.25">
      <c r="A352" s="29" t="s">
        <v>117</v>
      </c>
      <c r="B352" s="17" t="s">
        <v>21</v>
      </c>
      <c r="C352" s="18" t="s">
        <v>22</v>
      </c>
      <c r="D352" s="17" t="s">
        <v>23</v>
      </c>
      <c r="E352" s="17" t="s">
        <v>23</v>
      </c>
      <c r="F352" s="23" t="s">
        <v>24</v>
      </c>
      <c r="G352" s="17" t="s">
        <v>23</v>
      </c>
      <c r="H352" s="17" t="s">
        <v>23</v>
      </c>
      <c r="I352" s="23" t="s">
        <v>24</v>
      </c>
      <c r="J352" s="17" t="s">
        <v>23</v>
      </c>
      <c r="K352" s="17" t="s">
        <v>23</v>
      </c>
      <c r="L352" s="23" t="s">
        <v>24</v>
      </c>
      <c r="M352" s="17"/>
      <c r="N352" s="17"/>
      <c r="O352" s="17"/>
      <c r="P352" s="17"/>
      <c r="Q352" s="17" t="s">
        <v>61</v>
      </c>
      <c r="R352" s="17" t="s">
        <v>24</v>
      </c>
      <c r="S352" s="17" t="s">
        <v>23</v>
      </c>
      <c r="T352" s="17" t="s">
        <v>23</v>
      </c>
      <c r="U352" s="17" t="s">
        <v>23</v>
      </c>
      <c r="V352" s="17" t="s">
        <v>23</v>
      </c>
      <c r="W352" s="17" t="s">
        <v>24</v>
      </c>
      <c r="X352" s="17" t="s">
        <v>23</v>
      </c>
      <c r="Y352" s="17" t="s">
        <v>23</v>
      </c>
      <c r="Z352" s="17" t="s">
        <v>24</v>
      </c>
      <c r="AA352" s="17"/>
      <c r="AB352" s="18" t="s">
        <v>25</v>
      </c>
      <c r="AC352" s="18" t="s">
        <v>26</v>
      </c>
      <c r="AD352" s="55" t="s">
        <v>6</v>
      </c>
      <c r="AE352" s="56" t="s">
        <v>62</v>
      </c>
      <c r="AF352" s="57" t="s">
        <v>63</v>
      </c>
      <c r="AG352" s="58" t="s">
        <v>64</v>
      </c>
      <c r="AH352" s="57" t="s">
        <v>65</v>
      </c>
      <c r="AI352" s="55" t="s">
        <v>124</v>
      </c>
    </row>
    <row r="353" spans="1:35" ht="13.5" thickTop="1" x14ac:dyDescent="0.2">
      <c r="A353" s="7" t="s">
        <v>27</v>
      </c>
      <c r="B353" s="8">
        <v>5046</v>
      </c>
      <c r="C353" s="8">
        <v>163</v>
      </c>
      <c r="D353" s="8">
        <v>238</v>
      </c>
      <c r="E353" s="8">
        <v>13</v>
      </c>
      <c r="F353" s="39">
        <v>95</v>
      </c>
      <c r="G353" s="8">
        <v>294</v>
      </c>
      <c r="H353" s="8">
        <v>14</v>
      </c>
      <c r="I353" s="39">
        <v>95</v>
      </c>
      <c r="J353" s="8">
        <v>588</v>
      </c>
      <c r="K353" s="8">
        <v>51</v>
      </c>
      <c r="L353" s="39">
        <v>91</v>
      </c>
      <c r="M353" s="21">
        <v>7.41</v>
      </c>
      <c r="N353" s="21">
        <v>7.23</v>
      </c>
      <c r="O353" s="8">
        <v>1739</v>
      </c>
      <c r="P353" s="8">
        <v>1459</v>
      </c>
      <c r="Q353" s="8">
        <v>88</v>
      </c>
      <c r="R353" s="21">
        <v>1.76</v>
      </c>
      <c r="S353" s="34">
        <v>74.2</v>
      </c>
      <c r="T353" s="34">
        <v>19.8</v>
      </c>
      <c r="U353" s="34">
        <v>96.4</v>
      </c>
      <c r="V353" s="34">
        <v>33.799999999999997</v>
      </c>
      <c r="W353" s="39">
        <v>65</v>
      </c>
      <c r="X353" s="34">
        <v>9.1</v>
      </c>
      <c r="Y353" s="34">
        <v>2.4</v>
      </c>
      <c r="Z353" s="39">
        <v>74</v>
      </c>
      <c r="AA353" s="21">
        <v>1.1200000000000001</v>
      </c>
      <c r="AB353" s="8">
        <v>2583</v>
      </c>
      <c r="AC353" s="9">
        <f t="shared" ref="AC353:AC364" si="184">AB353/B353</f>
        <v>0.51189060642092743</v>
      </c>
      <c r="AD353" s="59">
        <f>C353/$C$2</f>
        <v>1.0866666666666667</v>
      </c>
      <c r="AE353" s="60">
        <f>(C353*D353)/1000</f>
        <v>38.793999999999997</v>
      </c>
      <c r="AF353" s="61">
        <f>(AE353)/$E$3</f>
        <v>0.64656666666666662</v>
      </c>
      <c r="AG353" s="62">
        <f>(C353*G353)/1000</f>
        <v>47.921999999999997</v>
      </c>
      <c r="AH353" s="61">
        <f>(AG353)/$G$3</f>
        <v>0.79869999999999997</v>
      </c>
      <c r="AI353" s="71">
        <f>(0.8*C353*G353)/60</f>
        <v>638.95999999999992</v>
      </c>
    </row>
    <row r="354" spans="1:35" x14ac:dyDescent="0.2">
      <c r="A354" s="7" t="s">
        <v>28</v>
      </c>
      <c r="B354" s="8">
        <v>3973</v>
      </c>
      <c r="C354" s="8">
        <v>142</v>
      </c>
      <c r="D354" s="8">
        <v>244</v>
      </c>
      <c r="E354" s="8">
        <v>16</v>
      </c>
      <c r="F354" s="39">
        <v>94</v>
      </c>
      <c r="G354" s="8">
        <v>288</v>
      </c>
      <c r="H354" s="8">
        <v>14</v>
      </c>
      <c r="I354" s="39">
        <v>95</v>
      </c>
      <c r="J354" s="8">
        <v>631</v>
      </c>
      <c r="K354" s="8">
        <v>50</v>
      </c>
      <c r="L354" s="39">
        <v>92</v>
      </c>
      <c r="M354" s="21">
        <v>7.08</v>
      </c>
      <c r="N354" s="21">
        <v>7.28</v>
      </c>
      <c r="O354" s="8">
        <v>1717</v>
      </c>
      <c r="P354" s="8">
        <v>1493</v>
      </c>
      <c r="Q354" s="8">
        <v>88</v>
      </c>
      <c r="R354" s="21">
        <v>1.56</v>
      </c>
      <c r="S354" s="34">
        <v>55.9</v>
      </c>
      <c r="T354" s="34">
        <v>17.399999999999999</v>
      </c>
      <c r="U354" s="34">
        <v>86.7</v>
      </c>
      <c r="V354" s="34">
        <v>29.3</v>
      </c>
      <c r="W354" s="39">
        <v>66</v>
      </c>
      <c r="X354" s="34">
        <v>8.4</v>
      </c>
      <c r="Y354" s="34">
        <v>3.2</v>
      </c>
      <c r="Z354" s="39">
        <v>62</v>
      </c>
      <c r="AA354" s="21">
        <v>1.1499999999999999</v>
      </c>
      <c r="AB354" s="8">
        <v>2388</v>
      </c>
      <c r="AC354" s="9">
        <f t="shared" si="184"/>
        <v>0.60105713566574381</v>
      </c>
      <c r="AD354" s="59">
        <f t="shared" ref="AD354:AD364" si="185">C354/$C$2</f>
        <v>0.94666666666666666</v>
      </c>
      <c r="AE354" s="60">
        <f t="shared" ref="AE354:AE364" si="186">(C354*D354)/1000</f>
        <v>34.648000000000003</v>
      </c>
      <c r="AF354" s="61">
        <f t="shared" ref="AF354:AF366" si="187">(AE354)/$E$3</f>
        <v>0.57746666666666668</v>
      </c>
      <c r="AG354" s="62">
        <f t="shared" ref="AG354:AG364" si="188">(C354*G354)/1000</f>
        <v>40.896000000000001</v>
      </c>
      <c r="AH354" s="61">
        <f t="shared" ref="AH354:AH366" si="189">(AG354)/$G$3</f>
        <v>0.68159999999999998</v>
      </c>
      <c r="AI354" s="71">
        <f t="shared" ref="AI354:AI364" si="190">(0.8*C354*G354)/60</f>
        <v>545.28000000000009</v>
      </c>
    </row>
    <row r="355" spans="1:35" x14ac:dyDescent="0.2">
      <c r="A355" s="7" t="s">
        <v>29</v>
      </c>
      <c r="B355" s="8">
        <v>6162</v>
      </c>
      <c r="C355" s="8">
        <v>199</v>
      </c>
      <c r="D355" s="8">
        <v>195</v>
      </c>
      <c r="E355" s="8">
        <v>24</v>
      </c>
      <c r="F355" s="39">
        <v>88</v>
      </c>
      <c r="G355" s="8">
        <v>266</v>
      </c>
      <c r="H355" s="8">
        <v>13</v>
      </c>
      <c r="I355" s="39">
        <v>95</v>
      </c>
      <c r="J355" s="8">
        <v>522</v>
      </c>
      <c r="K355" s="8">
        <v>44</v>
      </c>
      <c r="L355" s="39">
        <v>91</v>
      </c>
      <c r="M355" s="21">
        <v>7.19</v>
      </c>
      <c r="N355" s="21">
        <v>7.16</v>
      </c>
      <c r="O355" s="8">
        <v>1598</v>
      </c>
      <c r="P355" s="8">
        <v>1208</v>
      </c>
      <c r="Q355" s="8">
        <v>55</v>
      </c>
      <c r="R355" s="21">
        <v>1.55</v>
      </c>
      <c r="S355" s="34">
        <v>56.4</v>
      </c>
      <c r="T355" s="34">
        <v>18.899999999999999</v>
      </c>
      <c r="U355" s="34">
        <v>71.3</v>
      </c>
      <c r="V355" s="34">
        <v>29.7</v>
      </c>
      <c r="W355" s="39">
        <v>58</v>
      </c>
      <c r="X355" s="34">
        <v>7.4</v>
      </c>
      <c r="Y355" s="34">
        <v>1.6</v>
      </c>
      <c r="Z355" s="39">
        <v>78</v>
      </c>
      <c r="AA355" s="21">
        <v>1.63</v>
      </c>
      <c r="AB355" s="8">
        <v>2441</v>
      </c>
      <c r="AC355" s="9">
        <f t="shared" si="184"/>
        <v>0.39613761765660499</v>
      </c>
      <c r="AD355" s="59">
        <f t="shared" si="185"/>
        <v>1.3266666666666667</v>
      </c>
      <c r="AE355" s="60">
        <f t="shared" si="186"/>
        <v>38.805</v>
      </c>
      <c r="AF355" s="61">
        <f t="shared" si="187"/>
        <v>0.64675000000000005</v>
      </c>
      <c r="AG355" s="62">
        <f t="shared" si="188"/>
        <v>52.933999999999997</v>
      </c>
      <c r="AH355" s="61">
        <f t="shared" si="189"/>
        <v>0.88223333333333331</v>
      </c>
      <c r="AI355" s="71">
        <f t="shared" si="190"/>
        <v>705.78666666666675</v>
      </c>
    </row>
    <row r="356" spans="1:35" x14ac:dyDescent="0.2">
      <c r="A356" s="7" t="s">
        <v>30</v>
      </c>
      <c r="B356" s="8">
        <v>4345</v>
      </c>
      <c r="C356" s="8">
        <v>144.833</v>
      </c>
      <c r="D356" s="8">
        <v>201.429</v>
      </c>
      <c r="E356" s="8">
        <v>10.714</v>
      </c>
      <c r="F356" s="39">
        <v>94.680999999999997</v>
      </c>
      <c r="G356" s="8">
        <v>272.85700000000003</v>
      </c>
      <c r="H356" s="8">
        <v>10.143000000000001</v>
      </c>
      <c r="I356" s="39">
        <v>96.283000000000001</v>
      </c>
      <c r="J356" s="8">
        <v>530.14300000000003</v>
      </c>
      <c r="K356" s="8">
        <v>41.570999999999998</v>
      </c>
      <c r="L356" s="39">
        <v>92.159000000000006</v>
      </c>
      <c r="M356" s="21">
        <v>7.0839999999999996</v>
      </c>
      <c r="N356" s="21">
        <v>7.117</v>
      </c>
      <c r="O356" s="8">
        <v>1720.2860000000001</v>
      </c>
      <c r="P356" s="8">
        <v>1332.143</v>
      </c>
      <c r="Q356" s="8">
        <v>55</v>
      </c>
      <c r="R356" s="21">
        <v>1.1299999999999999</v>
      </c>
      <c r="S356" s="34">
        <v>60.386000000000003</v>
      </c>
      <c r="T356" s="34">
        <v>17.123000000000001</v>
      </c>
      <c r="U356" s="34">
        <v>79.028999999999996</v>
      </c>
      <c r="V356" s="34">
        <v>22.713999999999999</v>
      </c>
      <c r="W356" s="39">
        <v>71.259</v>
      </c>
      <c r="X356" s="34">
        <v>8.4290000000000003</v>
      </c>
      <c r="Y356" s="34">
        <v>2.1320000000000001</v>
      </c>
      <c r="Z356" s="39">
        <v>74.706000000000003</v>
      </c>
      <c r="AA356" s="21">
        <v>1.25</v>
      </c>
      <c r="AB356" s="8">
        <v>2388</v>
      </c>
      <c r="AC356" s="9">
        <f t="shared" si="184"/>
        <v>0.54959723820483319</v>
      </c>
      <c r="AD356" s="59">
        <f t="shared" si="185"/>
        <v>0.96555333333333337</v>
      </c>
      <c r="AE356" s="60">
        <f t="shared" si="186"/>
        <v>29.173566356999999</v>
      </c>
      <c r="AF356" s="61">
        <f t="shared" si="187"/>
        <v>0.48622610594999999</v>
      </c>
      <c r="AG356" s="62">
        <f t="shared" si="188"/>
        <v>39.518697881000001</v>
      </c>
      <c r="AH356" s="61">
        <f t="shared" si="189"/>
        <v>0.65864496468333333</v>
      </c>
      <c r="AI356" s="71">
        <f t="shared" si="190"/>
        <v>526.91597174666674</v>
      </c>
    </row>
    <row r="357" spans="1:35" x14ac:dyDescent="0.2">
      <c r="A357" s="7" t="s">
        <v>31</v>
      </c>
      <c r="B357" s="8">
        <v>3599</v>
      </c>
      <c r="C357" s="8">
        <v>116.09699999999999</v>
      </c>
      <c r="D357" s="8">
        <v>223</v>
      </c>
      <c r="E357" s="8">
        <v>7.6669999999999998</v>
      </c>
      <c r="F357" s="39">
        <v>96.561999999999998</v>
      </c>
      <c r="G357" s="8">
        <v>376.66699999999997</v>
      </c>
      <c r="H357" s="8">
        <v>12.667</v>
      </c>
      <c r="I357" s="39">
        <v>96.637</v>
      </c>
      <c r="J357" s="8">
        <v>659.33299999999997</v>
      </c>
      <c r="K357" s="8">
        <v>39.777999999999999</v>
      </c>
      <c r="L357" s="39">
        <v>93.966999999999999</v>
      </c>
      <c r="M357" s="21">
        <v>6.8620000000000001</v>
      </c>
      <c r="N357" s="21">
        <v>7.07</v>
      </c>
      <c r="O357" s="8">
        <v>1943</v>
      </c>
      <c r="P357" s="8">
        <v>1365.8889999999999</v>
      </c>
      <c r="Q357" s="8">
        <v>88</v>
      </c>
      <c r="R357" s="21">
        <v>1.25</v>
      </c>
      <c r="S357" s="34">
        <v>69.388999999999996</v>
      </c>
      <c r="T357" s="34">
        <v>8.5329999999999995</v>
      </c>
      <c r="U357" s="34">
        <v>89.221999999999994</v>
      </c>
      <c r="V357" s="34">
        <v>12.081</v>
      </c>
      <c r="W357" s="39">
        <v>86.46</v>
      </c>
      <c r="X357" s="34">
        <v>9.7479999999999993</v>
      </c>
      <c r="Y357" s="34">
        <v>2.4660000000000002</v>
      </c>
      <c r="Z357" s="39">
        <v>74.703000000000003</v>
      </c>
      <c r="AA357" s="21">
        <v>1.33</v>
      </c>
      <c r="AB357" s="8">
        <v>2399</v>
      </c>
      <c r="AC357" s="9">
        <f t="shared" si="184"/>
        <v>0.66657404834676304</v>
      </c>
      <c r="AD357" s="59">
        <f t="shared" si="185"/>
        <v>0.77398</v>
      </c>
      <c r="AE357" s="60">
        <f t="shared" si="186"/>
        <v>25.889630999999998</v>
      </c>
      <c r="AF357" s="61">
        <f t="shared" si="187"/>
        <v>0.43149384999999996</v>
      </c>
      <c r="AG357" s="62">
        <f t="shared" si="188"/>
        <v>43.729908698999992</v>
      </c>
      <c r="AH357" s="61">
        <f t="shared" si="189"/>
        <v>0.72883181164999988</v>
      </c>
      <c r="AI357" s="71">
        <f t="shared" si="190"/>
        <v>583.06544931999997</v>
      </c>
    </row>
    <row r="358" spans="1:35" x14ac:dyDescent="0.2">
      <c r="A358" s="7" t="s">
        <v>32</v>
      </c>
      <c r="B358" s="8">
        <v>2889</v>
      </c>
      <c r="C358" s="8">
        <v>96.3</v>
      </c>
      <c r="D358" s="8">
        <v>260.57100000000003</v>
      </c>
      <c r="E358" s="8">
        <v>9.8569999999999993</v>
      </c>
      <c r="F358" s="39">
        <v>96.216999999999999</v>
      </c>
      <c r="G358" s="8">
        <v>338.57100000000003</v>
      </c>
      <c r="H358" s="8">
        <v>13.571</v>
      </c>
      <c r="I358" s="39">
        <v>95.992000000000004</v>
      </c>
      <c r="J358" s="8">
        <v>738.42899999999997</v>
      </c>
      <c r="K358" s="8">
        <v>40.286000000000001</v>
      </c>
      <c r="L358" s="39">
        <v>94.543999999999997</v>
      </c>
      <c r="M358" s="21">
        <v>6.9790000000000001</v>
      </c>
      <c r="N358" s="21">
        <v>7.17</v>
      </c>
      <c r="O358" s="8">
        <v>2159.5709999999999</v>
      </c>
      <c r="P358" s="8">
        <v>1688.2860000000001</v>
      </c>
      <c r="Q358" s="8">
        <v>88</v>
      </c>
      <c r="R358" s="21">
        <v>1.53</v>
      </c>
      <c r="S358" s="34">
        <v>59.942999999999998</v>
      </c>
      <c r="T358" s="34">
        <v>14.686</v>
      </c>
      <c r="U358" s="34">
        <v>76.513999999999996</v>
      </c>
      <c r="V358" s="34">
        <v>18.486000000000001</v>
      </c>
      <c r="W358" s="39">
        <v>75.84</v>
      </c>
      <c r="X358" s="34">
        <v>9.2230000000000008</v>
      </c>
      <c r="Y358" s="34">
        <v>2.617</v>
      </c>
      <c r="Z358" s="39">
        <v>71.625</v>
      </c>
      <c r="AA358" s="21">
        <v>1.52</v>
      </c>
      <c r="AB358" s="8">
        <v>2135</v>
      </c>
      <c r="AC358" s="9">
        <f t="shared" si="184"/>
        <v>0.73901003807545862</v>
      </c>
      <c r="AD358" s="59">
        <f t="shared" si="185"/>
        <v>0.64200000000000002</v>
      </c>
      <c r="AE358" s="60">
        <f t="shared" si="186"/>
        <v>25.092987300000001</v>
      </c>
      <c r="AF358" s="61">
        <f t="shared" si="187"/>
        <v>0.41821645499999999</v>
      </c>
      <c r="AG358" s="62">
        <f t="shared" si="188"/>
        <v>32.604387299999999</v>
      </c>
      <c r="AH358" s="61">
        <f t="shared" si="189"/>
        <v>0.54340645499999995</v>
      </c>
      <c r="AI358" s="71">
        <f t="shared" si="190"/>
        <v>434.72516400000006</v>
      </c>
    </row>
    <row r="359" spans="1:35" x14ac:dyDescent="0.2">
      <c r="A359" s="7" t="s">
        <v>33</v>
      </c>
      <c r="B359" s="8">
        <v>3315</v>
      </c>
      <c r="C359" s="8">
        <v>106.935</v>
      </c>
      <c r="D359" s="8">
        <v>240</v>
      </c>
      <c r="E359" s="8">
        <v>11.333</v>
      </c>
      <c r="F359" s="39">
        <v>95.278000000000006</v>
      </c>
      <c r="G359" s="8">
        <v>345</v>
      </c>
      <c r="H359" s="8">
        <v>10.833</v>
      </c>
      <c r="I359" s="39">
        <v>96.86</v>
      </c>
      <c r="J359" s="8">
        <v>673.33299999999997</v>
      </c>
      <c r="K359" s="8">
        <v>45.667000000000002</v>
      </c>
      <c r="L359" s="39">
        <v>93.218000000000004</v>
      </c>
      <c r="M359" s="21">
        <v>6.9630000000000001</v>
      </c>
      <c r="N359" s="21">
        <v>7.3380000000000001</v>
      </c>
      <c r="O359" s="8">
        <v>2028.6669999999999</v>
      </c>
      <c r="P359" s="8">
        <v>1723.6669999999999</v>
      </c>
      <c r="Q359" s="8">
        <v>88</v>
      </c>
      <c r="R359" s="21">
        <v>0.9</v>
      </c>
      <c r="S359" s="34">
        <v>61.716999999999999</v>
      </c>
      <c r="T359" s="34">
        <v>14.307</v>
      </c>
      <c r="U359" s="34">
        <v>76.650000000000006</v>
      </c>
      <c r="V359" s="34">
        <v>17.983000000000001</v>
      </c>
      <c r="W359" s="39">
        <v>76.539000000000001</v>
      </c>
      <c r="X359" s="34">
        <v>9.41</v>
      </c>
      <c r="Y359" s="34">
        <v>2.8570000000000002</v>
      </c>
      <c r="Z359" s="39">
        <v>69.638999999999996</v>
      </c>
      <c r="AA359" s="21">
        <v>1.52</v>
      </c>
      <c r="AB359" s="8">
        <v>2042</v>
      </c>
      <c r="AC359" s="9">
        <f t="shared" si="184"/>
        <v>0.61598793363499249</v>
      </c>
      <c r="AD359" s="59">
        <f t="shared" si="185"/>
        <v>0.71289999999999998</v>
      </c>
      <c r="AE359" s="60">
        <f t="shared" si="186"/>
        <v>25.664400000000001</v>
      </c>
      <c r="AF359" s="61">
        <f t="shared" si="187"/>
        <v>0.42774000000000001</v>
      </c>
      <c r="AG359" s="62">
        <f t="shared" si="188"/>
        <v>36.892575000000008</v>
      </c>
      <c r="AH359" s="61">
        <f t="shared" si="189"/>
        <v>0.61487625000000012</v>
      </c>
      <c r="AI359" s="71">
        <f t="shared" si="190"/>
        <v>491.90100000000001</v>
      </c>
    </row>
    <row r="360" spans="1:35" x14ac:dyDescent="0.2">
      <c r="A360" s="7" t="s">
        <v>34</v>
      </c>
      <c r="B360" s="8">
        <v>4134</v>
      </c>
      <c r="C360" s="8">
        <v>133</v>
      </c>
      <c r="D360" s="8">
        <v>144</v>
      </c>
      <c r="E360" s="8">
        <v>21</v>
      </c>
      <c r="F360" s="39">
        <v>85</v>
      </c>
      <c r="G360" s="8">
        <v>226</v>
      </c>
      <c r="H360" s="8">
        <v>17</v>
      </c>
      <c r="I360" s="39">
        <v>92</v>
      </c>
      <c r="J360" s="8">
        <v>415</v>
      </c>
      <c r="K360" s="8">
        <v>61</v>
      </c>
      <c r="L360" s="39">
        <v>85</v>
      </c>
      <c r="M360" s="21">
        <v>7.03</v>
      </c>
      <c r="N360" s="21">
        <v>7.4</v>
      </c>
      <c r="O360" s="8">
        <v>1996</v>
      </c>
      <c r="P360" s="8">
        <v>1906</v>
      </c>
      <c r="Q360" s="8">
        <v>0</v>
      </c>
      <c r="R360" s="21" t="s">
        <v>114</v>
      </c>
      <c r="S360" s="34">
        <v>59.2</v>
      </c>
      <c r="T360" s="34">
        <v>44.9</v>
      </c>
      <c r="U360" s="34">
        <v>86</v>
      </c>
      <c r="V360" s="34">
        <v>51.4</v>
      </c>
      <c r="W360" s="39">
        <v>40</v>
      </c>
      <c r="X360" s="34">
        <v>8</v>
      </c>
      <c r="Y360" s="34">
        <v>3.7</v>
      </c>
      <c r="Z360" s="39">
        <v>54</v>
      </c>
      <c r="AA360" s="21">
        <v>1.21</v>
      </c>
      <c r="AB360" s="8">
        <v>1956</v>
      </c>
      <c r="AC360" s="9">
        <f t="shared" si="184"/>
        <v>0.47314949201741657</v>
      </c>
      <c r="AD360" s="59">
        <f t="shared" si="185"/>
        <v>0.88666666666666671</v>
      </c>
      <c r="AE360" s="60">
        <f t="shared" si="186"/>
        <v>19.152000000000001</v>
      </c>
      <c r="AF360" s="61">
        <f t="shared" si="187"/>
        <v>0.31920000000000004</v>
      </c>
      <c r="AG360" s="62">
        <f t="shared" si="188"/>
        <v>30.058</v>
      </c>
      <c r="AH360" s="61">
        <f t="shared" si="189"/>
        <v>0.50096666666666667</v>
      </c>
      <c r="AI360" s="71">
        <f t="shared" si="190"/>
        <v>400.77333333333337</v>
      </c>
    </row>
    <row r="361" spans="1:35" x14ac:dyDescent="0.2">
      <c r="A361" s="7" t="s">
        <v>35</v>
      </c>
      <c r="B361" s="8">
        <v>3924</v>
      </c>
      <c r="C361" s="8">
        <v>130.80000000000001</v>
      </c>
      <c r="D361" s="8">
        <v>142.5</v>
      </c>
      <c r="E361" s="8">
        <v>22</v>
      </c>
      <c r="F361" s="39">
        <v>84.561000000000007</v>
      </c>
      <c r="G361" s="8">
        <v>217.5</v>
      </c>
      <c r="H361" s="8">
        <v>13.875</v>
      </c>
      <c r="I361" s="39">
        <v>93.620999999999995</v>
      </c>
      <c r="J361" s="8">
        <v>404</v>
      </c>
      <c r="K361" s="8">
        <v>54.125</v>
      </c>
      <c r="L361" s="39">
        <v>86.602999999999994</v>
      </c>
      <c r="M361" s="21">
        <v>7.2629999999999999</v>
      </c>
      <c r="N361" s="21">
        <v>7.4160000000000004</v>
      </c>
      <c r="O361" s="8">
        <v>1973.125</v>
      </c>
      <c r="P361" s="8">
        <v>1735.625</v>
      </c>
      <c r="Q361" s="8">
        <v>0</v>
      </c>
      <c r="R361" s="21" t="s">
        <v>114</v>
      </c>
      <c r="S361" s="34">
        <v>50.688000000000002</v>
      </c>
      <c r="T361" s="34">
        <v>38.463000000000001</v>
      </c>
      <c r="U361" s="34">
        <v>62.325000000000003</v>
      </c>
      <c r="V361" s="34">
        <v>42.387999999999998</v>
      </c>
      <c r="W361" s="39">
        <v>31.989000000000001</v>
      </c>
      <c r="X361" s="34">
        <v>6.9160000000000004</v>
      </c>
      <c r="Y361" s="34">
        <v>2.798</v>
      </c>
      <c r="Z361" s="39">
        <v>59.542999999999999</v>
      </c>
      <c r="AA361" s="21">
        <v>1.33</v>
      </c>
      <c r="AB361" s="8">
        <v>1700</v>
      </c>
      <c r="AC361" s="9">
        <f t="shared" si="184"/>
        <v>0.43323139653414883</v>
      </c>
      <c r="AD361" s="59">
        <f t="shared" si="185"/>
        <v>0.87200000000000011</v>
      </c>
      <c r="AE361" s="60">
        <f t="shared" si="186"/>
        <v>18.638999999999999</v>
      </c>
      <c r="AF361" s="61">
        <f t="shared" si="187"/>
        <v>0.31064999999999998</v>
      </c>
      <c r="AG361" s="62">
        <f t="shared" si="188"/>
        <v>28.449000000000005</v>
      </c>
      <c r="AH361" s="61">
        <f t="shared" si="189"/>
        <v>0.47415000000000007</v>
      </c>
      <c r="AI361" s="71">
        <f t="shared" si="190"/>
        <v>379.32000000000005</v>
      </c>
    </row>
    <row r="362" spans="1:35" x14ac:dyDescent="0.2">
      <c r="A362" s="7" t="s">
        <v>36</v>
      </c>
      <c r="B362" s="8">
        <v>3996</v>
      </c>
      <c r="C362" s="8">
        <v>128.90299999999999</v>
      </c>
      <c r="D362" s="8">
        <v>194.88900000000001</v>
      </c>
      <c r="E362" s="8">
        <v>23.888999999999999</v>
      </c>
      <c r="F362" s="39">
        <v>87.742000000000004</v>
      </c>
      <c r="G362" s="8">
        <v>266.25</v>
      </c>
      <c r="H362" s="8">
        <v>17.25</v>
      </c>
      <c r="I362" s="39">
        <v>93.521000000000001</v>
      </c>
      <c r="J362" s="8">
        <v>477.88900000000001</v>
      </c>
      <c r="K362" s="8">
        <v>64</v>
      </c>
      <c r="L362" s="39">
        <v>86.608000000000004</v>
      </c>
      <c r="M362" s="21">
        <v>7.0759999999999996</v>
      </c>
      <c r="N362" s="21">
        <v>7.3339999999999996</v>
      </c>
      <c r="O362" s="8">
        <v>1987.1110000000001</v>
      </c>
      <c r="P362" s="8">
        <v>1777.778</v>
      </c>
      <c r="Q362" s="8">
        <v>0</v>
      </c>
      <c r="R362" s="21" t="s">
        <v>114</v>
      </c>
      <c r="S362" s="34">
        <v>54.277999999999999</v>
      </c>
      <c r="T362" s="34">
        <v>37.6</v>
      </c>
      <c r="U362" s="34">
        <v>69.055999999999997</v>
      </c>
      <c r="V362" s="34">
        <v>42.677999999999997</v>
      </c>
      <c r="W362" s="39">
        <v>38.198</v>
      </c>
      <c r="X362" s="34">
        <v>7.7320000000000002</v>
      </c>
      <c r="Y362" s="34">
        <v>2.9580000000000002</v>
      </c>
      <c r="Z362" s="39">
        <v>61.743000000000002</v>
      </c>
      <c r="AA362" s="21">
        <v>1.25</v>
      </c>
      <c r="AB362" s="8">
        <v>1952</v>
      </c>
      <c r="AC362" s="9">
        <f t="shared" si="184"/>
        <v>0.48848848848848847</v>
      </c>
      <c r="AD362" s="59">
        <f t="shared" si="185"/>
        <v>0.8593533333333333</v>
      </c>
      <c r="AE362" s="60">
        <f t="shared" si="186"/>
        <v>25.121776767</v>
      </c>
      <c r="AF362" s="61">
        <f t="shared" si="187"/>
        <v>0.41869627944999999</v>
      </c>
      <c r="AG362" s="62">
        <f t="shared" si="188"/>
        <v>34.320423749999996</v>
      </c>
      <c r="AH362" s="61">
        <f t="shared" si="189"/>
        <v>0.57200706249999989</v>
      </c>
      <c r="AI362" s="71">
        <f t="shared" si="190"/>
        <v>457.60565000000003</v>
      </c>
    </row>
    <row r="363" spans="1:35" x14ac:dyDescent="0.2">
      <c r="A363" s="7" t="s">
        <v>37</v>
      </c>
      <c r="B363" s="8">
        <v>3486</v>
      </c>
      <c r="C363" s="8">
        <v>116.2</v>
      </c>
      <c r="D363" s="8">
        <v>188</v>
      </c>
      <c r="E363" s="8">
        <v>11.444000000000001</v>
      </c>
      <c r="F363" s="39">
        <v>93.912999999999997</v>
      </c>
      <c r="G363" s="8">
        <v>238.88900000000001</v>
      </c>
      <c r="H363" s="8">
        <v>13.667</v>
      </c>
      <c r="I363" s="39">
        <v>94.278999999999996</v>
      </c>
      <c r="J363" s="8">
        <v>468.55599999999998</v>
      </c>
      <c r="K363" s="8">
        <v>42.332999999999998</v>
      </c>
      <c r="L363" s="39">
        <v>90.965000000000003</v>
      </c>
      <c r="M363" s="21">
        <v>7.2770000000000001</v>
      </c>
      <c r="N363" s="21">
        <v>7.1820000000000004</v>
      </c>
      <c r="O363" s="8">
        <v>1945.444</v>
      </c>
      <c r="P363" s="8">
        <v>1541</v>
      </c>
      <c r="Q363" s="8">
        <v>0</v>
      </c>
      <c r="R363" s="21" t="s">
        <v>114</v>
      </c>
      <c r="S363" s="34">
        <v>58.488999999999997</v>
      </c>
      <c r="T363" s="34">
        <v>5.4480000000000004</v>
      </c>
      <c r="U363" s="34">
        <v>74.578000000000003</v>
      </c>
      <c r="V363" s="34">
        <v>12.522</v>
      </c>
      <c r="W363" s="39">
        <v>83.21</v>
      </c>
      <c r="X363" s="34">
        <v>7.3710000000000004</v>
      </c>
      <c r="Y363" s="34">
        <v>4.2119999999999997</v>
      </c>
      <c r="Z363" s="39">
        <v>42.856999999999999</v>
      </c>
      <c r="AA363" s="21">
        <v>1.33</v>
      </c>
      <c r="AB363" s="8">
        <v>2187</v>
      </c>
      <c r="AC363" s="9">
        <f t="shared" si="184"/>
        <v>0.62736660929432009</v>
      </c>
      <c r="AD363" s="59">
        <f t="shared" si="185"/>
        <v>0.77466666666666673</v>
      </c>
      <c r="AE363" s="60">
        <f t="shared" si="186"/>
        <v>21.845600000000001</v>
      </c>
      <c r="AF363" s="61">
        <f t="shared" si="187"/>
        <v>0.36409333333333332</v>
      </c>
      <c r="AG363" s="62">
        <f t="shared" si="188"/>
        <v>27.758901800000004</v>
      </c>
      <c r="AH363" s="61">
        <f t="shared" si="189"/>
        <v>0.46264836333333342</v>
      </c>
      <c r="AI363" s="71">
        <f t="shared" si="190"/>
        <v>370.11869066666674</v>
      </c>
    </row>
    <row r="364" spans="1:35" ht="13.5" thickBot="1" x14ac:dyDescent="0.25">
      <c r="A364" s="7" t="s">
        <v>38</v>
      </c>
      <c r="B364" s="8">
        <v>3779</v>
      </c>
      <c r="C364" s="8">
        <v>121.90300000000001</v>
      </c>
      <c r="D364" s="8">
        <v>202</v>
      </c>
      <c r="E364" s="8">
        <v>15.286</v>
      </c>
      <c r="F364" s="39">
        <v>92.433000000000007</v>
      </c>
      <c r="G364" s="8">
        <v>282.85700000000003</v>
      </c>
      <c r="H364" s="8">
        <v>17.143000000000001</v>
      </c>
      <c r="I364" s="39">
        <v>93.938999999999993</v>
      </c>
      <c r="J364" s="8">
        <v>469.714</v>
      </c>
      <c r="K364" s="8">
        <v>48.713999999999999</v>
      </c>
      <c r="L364" s="39">
        <v>89.629000000000005</v>
      </c>
      <c r="M364" s="21">
        <v>7.2460000000000004</v>
      </c>
      <c r="N364" s="21">
        <v>7.1970000000000001</v>
      </c>
      <c r="O364" s="8">
        <v>1931.7139999999999</v>
      </c>
      <c r="P364" s="8">
        <v>1592.7139999999999</v>
      </c>
      <c r="Q364" s="8">
        <v>0</v>
      </c>
      <c r="R364" s="21" t="s">
        <v>114</v>
      </c>
      <c r="S364" s="34">
        <v>67.043000000000006</v>
      </c>
      <c r="T364" s="34">
        <v>21.286000000000001</v>
      </c>
      <c r="U364" s="34">
        <v>83.570999999999998</v>
      </c>
      <c r="V364" s="34">
        <v>30.6</v>
      </c>
      <c r="W364" s="39">
        <v>63.384</v>
      </c>
      <c r="X364" s="34">
        <v>8.6639999999999997</v>
      </c>
      <c r="Y364" s="34">
        <v>3.036</v>
      </c>
      <c r="Z364" s="39">
        <v>64.957999999999998</v>
      </c>
      <c r="AA364" s="21">
        <v>1.45</v>
      </c>
      <c r="AB364" s="8">
        <v>2247</v>
      </c>
      <c r="AC364" s="9">
        <f t="shared" si="184"/>
        <v>0.59460174649378139</v>
      </c>
      <c r="AD364" s="59">
        <f t="shared" si="185"/>
        <v>0.81268666666666667</v>
      </c>
      <c r="AE364" s="60">
        <f t="shared" si="186"/>
        <v>24.624406000000004</v>
      </c>
      <c r="AF364" s="61">
        <f t="shared" si="187"/>
        <v>0.41040676666666676</v>
      </c>
      <c r="AG364" s="62">
        <f t="shared" si="188"/>
        <v>34.481116871000005</v>
      </c>
      <c r="AH364" s="61">
        <f t="shared" si="189"/>
        <v>0.5746852811833334</v>
      </c>
      <c r="AI364" s="71">
        <f t="shared" si="190"/>
        <v>459.74822494666671</v>
      </c>
    </row>
    <row r="365" spans="1:35" ht="14.25" thickTop="1" thickBot="1" x14ac:dyDescent="0.25">
      <c r="A365" s="10" t="s">
        <v>118</v>
      </c>
      <c r="B365" s="26">
        <f>SUM(B353:B364)</f>
        <v>48648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20"/>
      <c r="N365" s="20"/>
      <c r="O365" s="20"/>
      <c r="P365" s="20"/>
      <c r="Q365" s="28">
        <f>SUM(Q353:Q364)</f>
        <v>550</v>
      </c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6">
        <f>SUM(AB353:AB364)</f>
        <v>26418</v>
      </c>
      <c r="AC365" s="20"/>
      <c r="AD365" s="63"/>
      <c r="AE365" s="64"/>
      <c r="AF365" s="65"/>
      <c r="AG365" s="66"/>
      <c r="AH365" s="65"/>
      <c r="AI365" s="72"/>
    </row>
    <row r="366" spans="1:35" ht="14.25" thickTop="1" thickBot="1" x14ac:dyDescent="0.25">
      <c r="A366" s="19" t="s">
        <v>119</v>
      </c>
      <c r="B366" s="12">
        <f t="shared" ref="B366:Y366" si="191">AVERAGE(B353:B364)</f>
        <v>4054</v>
      </c>
      <c r="C366" s="12">
        <f t="shared" si="191"/>
        <v>133.24758333333332</v>
      </c>
      <c r="D366" s="12">
        <f t="shared" si="191"/>
        <v>206.11575000000002</v>
      </c>
      <c r="E366" s="12">
        <f t="shared" si="191"/>
        <v>15.515833333333333</v>
      </c>
      <c r="F366" s="32">
        <f>AVERAGE(F353:F364)</f>
        <v>91.948916666666676</v>
      </c>
      <c r="G366" s="12">
        <f>AVERAGE(G353:G364)</f>
        <v>284.38258333333334</v>
      </c>
      <c r="H366" s="12">
        <f>AVERAGE(H353:H364)</f>
        <v>13.929083333333333</v>
      </c>
      <c r="I366" s="32">
        <f>AVERAGE(I353:I364)</f>
        <v>94.844333333333338</v>
      </c>
      <c r="J366" s="12">
        <f t="shared" si="191"/>
        <v>548.11641666666662</v>
      </c>
      <c r="K366" s="12">
        <f t="shared" si="191"/>
        <v>48.539499999999997</v>
      </c>
      <c r="L366" s="32">
        <f>AVERAGE(L353:L364)</f>
        <v>90.557749999999999</v>
      </c>
      <c r="M366" s="15">
        <f t="shared" si="191"/>
        <v>7.1216666666666661</v>
      </c>
      <c r="N366" s="15">
        <f t="shared" si="191"/>
        <v>7.2411666666666674</v>
      </c>
      <c r="O366" s="15">
        <f t="shared" si="191"/>
        <v>1894.9098333333332</v>
      </c>
      <c r="P366" s="15">
        <f t="shared" si="191"/>
        <v>1568.5918333333332</v>
      </c>
      <c r="Q366" s="12">
        <f t="shared" si="191"/>
        <v>45.833333333333336</v>
      </c>
      <c r="R366" s="15">
        <f t="shared" si="191"/>
        <v>1.3828571428571428</v>
      </c>
      <c r="S366" s="15">
        <f>AVERAGE(S353:S364)</f>
        <v>60.636083333333339</v>
      </c>
      <c r="T366" s="15">
        <f>AVERAGE(T353:T364)</f>
        <v>21.537166666666668</v>
      </c>
      <c r="U366" s="15">
        <f t="shared" si="191"/>
        <v>79.278750000000016</v>
      </c>
      <c r="V366" s="15">
        <f t="shared" si="191"/>
        <v>28.637666666666664</v>
      </c>
      <c r="W366" s="15"/>
      <c r="X366" s="15">
        <f t="shared" si="191"/>
        <v>8.3660833333333322</v>
      </c>
      <c r="Y366" s="15">
        <f t="shared" si="191"/>
        <v>2.8313333333333328</v>
      </c>
      <c r="Z366" s="15"/>
      <c r="AA366" s="15">
        <f>AVERAGE(AA353:AA364)</f>
        <v>1.3408333333333333</v>
      </c>
      <c r="AB366" s="12">
        <f>AVERAGE(AB353:AB364)</f>
        <v>2201.5</v>
      </c>
      <c r="AC366" s="15">
        <f>AVERAGE(AC353:AC364)</f>
        <v>0.55809102923612319</v>
      </c>
      <c r="AD366" s="67">
        <f t="shared" ref="AD366" si="192">C366/$C$2</f>
        <v>0.8883172222222222</v>
      </c>
      <c r="AE366" s="68">
        <f t="shared" ref="AE366" si="193">(C366*D366)/1000</f>
        <v>27.464425574437499</v>
      </c>
      <c r="AF366" s="69">
        <f t="shared" si="187"/>
        <v>0.457740426240625</v>
      </c>
      <c r="AG366" s="70">
        <f t="shared" ref="AG366" si="194">(C366*G366)/1000</f>
        <v>37.893291971256943</v>
      </c>
      <c r="AH366" s="69">
        <f t="shared" si="189"/>
        <v>0.63155486618761569</v>
      </c>
      <c r="AI366" s="73">
        <f>AVERAGE(AI353:AI364)</f>
        <v>499.51667922333337</v>
      </c>
    </row>
    <row r="367" spans="1:35" ht="13.5" thickTop="1" x14ac:dyDescent="0.2"/>
    <row r="368" spans="1:35" ht="13.5" thickBot="1" x14ac:dyDescent="0.25"/>
    <row r="369" spans="1:35" ht="13.5" thickTop="1" x14ac:dyDescent="0.2">
      <c r="A369" s="35" t="s">
        <v>5</v>
      </c>
      <c r="B369" s="16" t="s">
        <v>6</v>
      </c>
      <c r="C369" s="16" t="s">
        <v>6</v>
      </c>
      <c r="D369" s="16" t="s">
        <v>7</v>
      </c>
      <c r="E369" s="16" t="s">
        <v>8</v>
      </c>
      <c r="F369" s="22" t="s">
        <v>2</v>
      </c>
      <c r="G369" s="16" t="s">
        <v>9</v>
      </c>
      <c r="H369" s="16" t="s">
        <v>10</v>
      </c>
      <c r="I369" s="22" t="s">
        <v>3</v>
      </c>
      <c r="J369" s="16" t="s">
        <v>11</v>
      </c>
      <c r="K369" s="16" t="s">
        <v>12</v>
      </c>
      <c r="L369" s="22" t="s">
        <v>13</v>
      </c>
      <c r="M369" s="16" t="s">
        <v>14</v>
      </c>
      <c r="N369" s="16" t="s">
        <v>15</v>
      </c>
      <c r="O369" s="16" t="s">
        <v>16</v>
      </c>
      <c r="P369" s="16" t="s">
        <v>17</v>
      </c>
      <c r="Q369" s="16" t="s">
        <v>56</v>
      </c>
      <c r="R369" s="16" t="s">
        <v>56</v>
      </c>
      <c r="S369" s="16" t="s">
        <v>83</v>
      </c>
      <c r="T369" s="16" t="s">
        <v>84</v>
      </c>
      <c r="U369" s="16" t="s">
        <v>85</v>
      </c>
      <c r="V369" s="16" t="s">
        <v>86</v>
      </c>
      <c r="W369" s="16" t="s">
        <v>108</v>
      </c>
      <c r="X369" s="16" t="s">
        <v>87</v>
      </c>
      <c r="Y369" s="16" t="s">
        <v>88</v>
      </c>
      <c r="Z369" s="16" t="s">
        <v>109</v>
      </c>
      <c r="AA369" s="16" t="s">
        <v>89</v>
      </c>
      <c r="AB369" s="36" t="s">
        <v>18</v>
      </c>
      <c r="AC369" s="36" t="s">
        <v>19</v>
      </c>
      <c r="AD369" s="51" t="s">
        <v>57</v>
      </c>
      <c r="AE369" s="52" t="s">
        <v>58</v>
      </c>
      <c r="AF369" s="53" t="s">
        <v>59</v>
      </c>
      <c r="AG369" s="54" t="s">
        <v>57</v>
      </c>
      <c r="AH369" s="53" t="s">
        <v>57</v>
      </c>
      <c r="AI369" s="51" t="s">
        <v>123</v>
      </c>
    </row>
    <row r="370" spans="1:35" ht="13.5" thickBot="1" x14ac:dyDescent="0.25">
      <c r="A370" s="29" t="s">
        <v>120</v>
      </c>
      <c r="B370" s="17" t="s">
        <v>21</v>
      </c>
      <c r="C370" s="18" t="s">
        <v>22</v>
      </c>
      <c r="D370" s="17" t="s">
        <v>23</v>
      </c>
      <c r="E370" s="17" t="s">
        <v>23</v>
      </c>
      <c r="F370" s="23" t="s">
        <v>24</v>
      </c>
      <c r="G370" s="17" t="s">
        <v>23</v>
      </c>
      <c r="H370" s="17" t="s">
        <v>23</v>
      </c>
      <c r="I370" s="23" t="s">
        <v>24</v>
      </c>
      <c r="J370" s="17" t="s">
        <v>23</v>
      </c>
      <c r="K370" s="17" t="s">
        <v>23</v>
      </c>
      <c r="L370" s="23" t="s">
        <v>24</v>
      </c>
      <c r="M370" s="17"/>
      <c r="N370" s="17"/>
      <c r="O370" s="17"/>
      <c r="P370" s="17"/>
      <c r="Q370" s="17" t="s">
        <v>61</v>
      </c>
      <c r="R370" s="17" t="s">
        <v>24</v>
      </c>
      <c r="S370" s="17" t="s">
        <v>23</v>
      </c>
      <c r="T370" s="17" t="s">
        <v>23</v>
      </c>
      <c r="U370" s="17" t="s">
        <v>23</v>
      </c>
      <c r="V370" s="17" t="s">
        <v>23</v>
      </c>
      <c r="W370" s="17" t="s">
        <v>24</v>
      </c>
      <c r="X370" s="17" t="s">
        <v>23</v>
      </c>
      <c r="Y370" s="17" t="s">
        <v>23</v>
      </c>
      <c r="Z370" s="17" t="s">
        <v>24</v>
      </c>
      <c r="AA370" s="17"/>
      <c r="AB370" s="18" t="s">
        <v>25</v>
      </c>
      <c r="AC370" s="18" t="s">
        <v>26</v>
      </c>
      <c r="AD370" s="55" t="s">
        <v>6</v>
      </c>
      <c r="AE370" s="56" t="s">
        <v>62</v>
      </c>
      <c r="AF370" s="57" t="s">
        <v>63</v>
      </c>
      <c r="AG370" s="58" t="s">
        <v>64</v>
      </c>
      <c r="AH370" s="57" t="s">
        <v>65</v>
      </c>
      <c r="AI370" s="55" t="s">
        <v>124</v>
      </c>
    </row>
    <row r="371" spans="1:35" ht="13.5" thickTop="1" x14ac:dyDescent="0.2">
      <c r="A371" s="7" t="s">
        <v>27</v>
      </c>
      <c r="B371" s="8">
        <v>3650</v>
      </c>
      <c r="C371" s="8">
        <v>117.742</v>
      </c>
      <c r="D371" s="8">
        <v>258.11099999999999</v>
      </c>
      <c r="E371" s="8">
        <v>21.332999999999998</v>
      </c>
      <c r="F371" s="39">
        <v>91.734999999999999</v>
      </c>
      <c r="G371" s="8">
        <v>311.11099999999999</v>
      </c>
      <c r="H371" s="8">
        <v>18.556000000000001</v>
      </c>
      <c r="I371" s="39">
        <v>94.036000000000001</v>
      </c>
      <c r="J371" s="8">
        <v>634.77800000000002</v>
      </c>
      <c r="K371" s="8">
        <v>57.555999999999997</v>
      </c>
      <c r="L371" s="39">
        <v>90.933000000000007</v>
      </c>
      <c r="M371" s="21">
        <v>7.11</v>
      </c>
      <c r="N371" s="21">
        <v>7.2629999999999999</v>
      </c>
      <c r="O371" s="8">
        <v>2027</v>
      </c>
      <c r="P371" s="8">
        <v>1826.1110000000001</v>
      </c>
      <c r="Q371" s="8">
        <v>99</v>
      </c>
      <c r="R371" s="21">
        <v>1.01</v>
      </c>
      <c r="S371" s="34">
        <v>65.543999999999997</v>
      </c>
      <c r="T371" s="34">
        <v>38.322000000000003</v>
      </c>
      <c r="U371" s="34">
        <v>78.289000000000001</v>
      </c>
      <c r="V371" s="34">
        <v>44.744</v>
      </c>
      <c r="W371" s="39">
        <v>42.847999999999999</v>
      </c>
      <c r="X371" s="34">
        <v>9.8580000000000005</v>
      </c>
      <c r="Y371" s="34">
        <v>2.87</v>
      </c>
      <c r="Z371" s="39">
        <v>70.887</v>
      </c>
      <c r="AA371" s="21">
        <v>1.23</v>
      </c>
      <c r="AB371" s="8">
        <v>2145</v>
      </c>
      <c r="AC371" s="9">
        <f t="shared" ref="AC371:AC382" si="195">AB371/B371</f>
        <v>0.5876712328767123</v>
      </c>
      <c r="AD371" s="59">
        <f>C371/$C$2</f>
        <v>0.78494666666666668</v>
      </c>
      <c r="AE371" s="60">
        <f>(C371*D371)/1000</f>
        <v>30.390505361999999</v>
      </c>
      <c r="AF371" s="61">
        <f>(AE371)/$E$3</f>
        <v>0.50650842269999996</v>
      </c>
      <c r="AG371" s="62">
        <f>(C371*G371)/1000</f>
        <v>36.630831361999995</v>
      </c>
      <c r="AH371" s="61">
        <f>(AG371)/$G$3</f>
        <v>0.6105138560333333</v>
      </c>
      <c r="AI371" s="71">
        <f>(0.8*C371*G371)/60</f>
        <v>488.41108482666664</v>
      </c>
    </row>
    <row r="372" spans="1:35" x14ac:dyDescent="0.2">
      <c r="A372" s="7" t="s">
        <v>28</v>
      </c>
      <c r="B372" s="8">
        <v>3522</v>
      </c>
      <c r="C372" s="8">
        <v>125.786</v>
      </c>
      <c r="D372" s="8">
        <v>181.857</v>
      </c>
      <c r="E372" s="8">
        <v>17.856999999999999</v>
      </c>
      <c r="F372" s="39">
        <v>90.180999999999997</v>
      </c>
      <c r="G372" s="8">
        <v>261.42899999999997</v>
      </c>
      <c r="H372" s="8">
        <v>18.571000000000002</v>
      </c>
      <c r="I372" s="39">
        <v>92.896000000000001</v>
      </c>
      <c r="J372" s="8">
        <v>500.286</v>
      </c>
      <c r="K372" s="8">
        <v>58.713999999999999</v>
      </c>
      <c r="L372" s="39">
        <v>88.263999999999996</v>
      </c>
      <c r="M372" s="21">
        <v>7.109</v>
      </c>
      <c r="N372" s="21">
        <v>7.3289999999999997</v>
      </c>
      <c r="O372" s="8">
        <v>1838.7139999999999</v>
      </c>
      <c r="P372" s="8">
        <v>1638.7139999999999</v>
      </c>
      <c r="Q372" s="8">
        <v>88</v>
      </c>
      <c r="R372" s="21">
        <v>1.19</v>
      </c>
      <c r="S372" s="34">
        <v>62.743000000000002</v>
      </c>
      <c r="T372" s="34">
        <v>48.529000000000003</v>
      </c>
      <c r="U372" s="34">
        <v>86.856999999999999</v>
      </c>
      <c r="V372" s="34">
        <v>62.243000000000002</v>
      </c>
      <c r="W372" s="39">
        <v>28.338999999999999</v>
      </c>
      <c r="X372" s="34">
        <v>7.9630000000000001</v>
      </c>
      <c r="Y372" s="34">
        <v>2.4910000000000001</v>
      </c>
      <c r="Z372" s="39">
        <v>68.718000000000004</v>
      </c>
      <c r="AA372" s="21">
        <v>1.33</v>
      </c>
      <c r="AB372" s="8">
        <v>1902</v>
      </c>
      <c r="AC372" s="9">
        <f t="shared" si="195"/>
        <v>0.54003407155025551</v>
      </c>
      <c r="AD372" s="59">
        <f>C372/$C$2</f>
        <v>0.83857333333333339</v>
      </c>
      <c r="AE372" s="60">
        <f t="shared" ref="AE372:AE382" si="196">(C372*D372)/1000</f>
        <v>22.875064601999998</v>
      </c>
      <c r="AF372" s="61">
        <f t="shared" ref="AF372:AF382" si="197">(AE372)/$E$3</f>
        <v>0.38125107669999997</v>
      </c>
      <c r="AG372" s="62">
        <f t="shared" ref="AG372:AG382" si="198">(C372*G372)/1000</f>
        <v>32.884108194</v>
      </c>
      <c r="AH372" s="61">
        <f t="shared" ref="AH372:AH382" si="199">(AG372)/$G$3</f>
        <v>0.54806846990000002</v>
      </c>
      <c r="AI372" s="71">
        <f t="shared" ref="AI372:AI382" si="200">(0.8*C372*G372)/60</f>
        <v>438.45477592000003</v>
      </c>
    </row>
    <row r="373" spans="1:35" x14ac:dyDescent="0.2">
      <c r="A373" s="7" t="s">
        <v>29</v>
      </c>
      <c r="B373" s="8">
        <v>3381</v>
      </c>
      <c r="C373" s="8">
        <v>109.065</v>
      </c>
      <c r="D373" s="8">
        <v>184</v>
      </c>
      <c r="E373" s="8">
        <v>9.5</v>
      </c>
      <c r="F373" s="39">
        <v>94.837000000000003</v>
      </c>
      <c r="G373" s="8">
        <v>275</v>
      </c>
      <c r="H373" s="8">
        <v>18.5</v>
      </c>
      <c r="I373" s="39">
        <v>93.272999999999996</v>
      </c>
      <c r="J373" s="8">
        <v>498.25</v>
      </c>
      <c r="K373" s="8">
        <v>58.25</v>
      </c>
      <c r="L373" s="39">
        <v>88.308999999999997</v>
      </c>
      <c r="M373" s="21">
        <v>6.6180000000000003</v>
      </c>
      <c r="N373" s="21">
        <v>6.77</v>
      </c>
      <c r="O373" s="8">
        <v>1906.25</v>
      </c>
      <c r="P373" s="8">
        <v>1857</v>
      </c>
      <c r="Q373" s="8">
        <v>99</v>
      </c>
      <c r="R373" s="21">
        <v>1.1499999999999999</v>
      </c>
      <c r="S373" s="34">
        <v>64.575000000000003</v>
      </c>
      <c r="T373" s="34">
        <v>52.1</v>
      </c>
      <c r="U373" s="34">
        <v>77.3</v>
      </c>
      <c r="V373" s="34">
        <v>56</v>
      </c>
      <c r="W373" s="39">
        <v>27.555</v>
      </c>
      <c r="X373" s="34">
        <v>8.9130000000000003</v>
      </c>
      <c r="Y373" s="34">
        <v>3.363</v>
      </c>
      <c r="Z373" s="39">
        <v>62.268999999999998</v>
      </c>
      <c r="AA373" s="21">
        <v>2</v>
      </c>
      <c r="AB373" s="8">
        <v>2190</v>
      </c>
      <c r="AC373" s="9">
        <f t="shared" si="195"/>
        <v>0.64773735581188996</v>
      </c>
      <c r="AD373" s="59">
        <f t="shared" ref="AD373:AD382" si="201">C373/$C$2</f>
        <v>0.72709999999999997</v>
      </c>
      <c r="AE373" s="60">
        <f t="shared" si="196"/>
        <v>20.067959999999999</v>
      </c>
      <c r="AF373" s="61">
        <f t="shared" si="197"/>
        <v>0.33446599999999999</v>
      </c>
      <c r="AG373" s="62">
        <f t="shared" si="198"/>
        <v>29.992875000000002</v>
      </c>
      <c r="AH373" s="61">
        <f t="shared" si="199"/>
        <v>0.49988125</v>
      </c>
      <c r="AI373" s="71">
        <f t="shared" si="200"/>
        <v>399.90500000000003</v>
      </c>
    </row>
    <row r="374" spans="1:35" x14ac:dyDescent="0.2">
      <c r="A374" s="7" t="s">
        <v>30</v>
      </c>
      <c r="B374" s="8">
        <v>3132</v>
      </c>
      <c r="C374" s="8">
        <v>104.4</v>
      </c>
      <c r="D374" s="8">
        <v>309.25</v>
      </c>
      <c r="E374" s="8">
        <v>16.25</v>
      </c>
      <c r="F374" s="39">
        <v>94.745000000000005</v>
      </c>
      <c r="G374" s="8">
        <v>320</v>
      </c>
      <c r="H374" s="8">
        <v>18.75</v>
      </c>
      <c r="I374" s="39">
        <v>94.141000000000005</v>
      </c>
      <c r="J374" s="8">
        <v>718</v>
      </c>
      <c r="K374" s="8">
        <v>55.25</v>
      </c>
      <c r="L374" s="39">
        <v>92.305000000000007</v>
      </c>
      <c r="M374" s="21">
        <v>7.0730000000000004</v>
      </c>
      <c r="N374" s="21">
        <v>7.1079999999999997</v>
      </c>
      <c r="O374" s="8">
        <v>2011.25</v>
      </c>
      <c r="P374" s="8">
        <v>1784.5</v>
      </c>
      <c r="Q374" s="8">
        <v>88</v>
      </c>
      <c r="R374" s="21">
        <v>1.17</v>
      </c>
      <c r="S374" s="34">
        <v>67.775000000000006</v>
      </c>
      <c r="T374" s="34">
        <v>39.375</v>
      </c>
      <c r="U374" s="34">
        <v>91.174999999999997</v>
      </c>
      <c r="V374" s="34">
        <v>44.6</v>
      </c>
      <c r="W374" s="39">
        <v>51.082999999999998</v>
      </c>
      <c r="X374" s="34">
        <v>12.67</v>
      </c>
      <c r="Y374" s="34">
        <v>3.56</v>
      </c>
      <c r="Z374" s="39">
        <v>71.902000000000001</v>
      </c>
      <c r="AA374" s="21" t="s">
        <v>114</v>
      </c>
      <c r="AB374" s="8">
        <v>2310</v>
      </c>
      <c r="AC374" s="9">
        <f t="shared" si="195"/>
        <v>0.73754789272030652</v>
      </c>
      <c r="AD374" s="59">
        <f t="shared" si="201"/>
        <v>0.69600000000000006</v>
      </c>
      <c r="AE374" s="60">
        <f t="shared" si="196"/>
        <v>32.285699999999999</v>
      </c>
      <c r="AF374" s="61">
        <f t="shared" si="197"/>
        <v>0.53809499999999999</v>
      </c>
      <c r="AG374" s="62">
        <f t="shared" si="198"/>
        <v>33.408000000000001</v>
      </c>
      <c r="AH374" s="61">
        <f t="shared" si="199"/>
        <v>0.55680000000000007</v>
      </c>
      <c r="AI374" s="71">
        <f t="shared" si="200"/>
        <v>445.44</v>
      </c>
    </row>
    <row r="375" spans="1:35" x14ac:dyDescent="0.2">
      <c r="A375" s="7" t="s">
        <v>31</v>
      </c>
      <c r="B375" s="8">
        <v>3744</v>
      </c>
      <c r="C375" s="8">
        <v>120.774</v>
      </c>
      <c r="D375" s="8">
        <v>122.6</v>
      </c>
      <c r="E375" s="8">
        <v>13.6</v>
      </c>
      <c r="F375" s="39">
        <v>88.906999999999996</v>
      </c>
      <c r="G375" s="8">
        <v>198</v>
      </c>
      <c r="H375" s="8">
        <v>11.6</v>
      </c>
      <c r="I375" s="39">
        <v>94.141000000000005</v>
      </c>
      <c r="J375" s="8">
        <v>401.8</v>
      </c>
      <c r="K375" s="8">
        <v>50.4</v>
      </c>
      <c r="L375" s="39">
        <v>87.456000000000003</v>
      </c>
      <c r="M375" s="21">
        <v>7.1920000000000002</v>
      </c>
      <c r="N375" s="21">
        <v>7.2779999999999996</v>
      </c>
      <c r="O375" s="8">
        <v>1865.6</v>
      </c>
      <c r="P375" s="8">
        <v>1624.2</v>
      </c>
      <c r="Q375" s="8">
        <v>99</v>
      </c>
      <c r="R375" s="21">
        <v>1.36</v>
      </c>
      <c r="S375" s="34">
        <v>59.56</v>
      </c>
      <c r="T375" s="34">
        <v>29.58</v>
      </c>
      <c r="U375" s="34">
        <v>74.540000000000006</v>
      </c>
      <c r="V375" s="34">
        <v>34.26</v>
      </c>
      <c r="W375" s="39">
        <v>54.037999999999997</v>
      </c>
      <c r="X375" s="34">
        <v>9.0820000000000007</v>
      </c>
      <c r="Y375" s="34">
        <v>2.988</v>
      </c>
      <c r="Z375" s="39">
        <v>67.099999999999994</v>
      </c>
      <c r="AA375" s="21" t="s">
        <v>114</v>
      </c>
      <c r="AB375" s="8">
        <v>2175</v>
      </c>
      <c r="AC375" s="9">
        <f t="shared" si="195"/>
        <v>0.58092948717948723</v>
      </c>
      <c r="AD375" s="59">
        <f t="shared" si="201"/>
        <v>0.80515999999999999</v>
      </c>
      <c r="AE375" s="60">
        <f t="shared" si="196"/>
        <v>14.806892399999999</v>
      </c>
      <c r="AF375" s="61">
        <f t="shared" si="197"/>
        <v>0.24678153999999999</v>
      </c>
      <c r="AG375" s="62">
        <f t="shared" si="198"/>
        <v>23.913252</v>
      </c>
      <c r="AH375" s="61">
        <f t="shared" si="199"/>
        <v>0.39855420000000003</v>
      </c>
      <c r="AI375" s="71">
        <f t="shared" si="200"/>
        <v>318.84336000000002</v>
      </c>
    </row>
    <row r="376" spans="1:35" x14ac:dyDescent="0.2">
      <c r="A376" s="7" t="s">
        <v>32</v>
      </c>
      <c r="B376" s="8">
        <v>3851</v>
      </c>
      <c r="C376" s="8">
        <v>128.36699999999999</v>
      </c>
      <c r="D376" s="8">
        <v>99.75</v>
      </c>
      <c r="E376" s="8">
        <v>9.25</v>
      </c>
      <c r="F376" s="39">
        <v>90.727000000000004</v>
      </c>
      <c r="G376" s="8">
        <v>192.5</v>
      </c>
      <c r="H376" s="8">
        <v>5.75</v>
      </c>
      <c r="I376" s="39">
        <v>97.013000000000005</v>
      </c>
      <c r="J376" s="8">
        <v>401.25</v>
      </c>
      <c r="K376" s="8">
        <v>42.75</v>
      </c>
      <c r="L376" s="39">
        <v>89.346000000000004</v>
      </c>
      <c r="M376" s="21">
        <v>6.7130000000000001</v>
      </c>
      <c r="N376" s="21">
        <v>6.6980000000000004</v>
      </c>
      <c r="O376" s="8">
        <v>1853.25</v>
      </c>
      <c r="P376" s="8">
        <v>1485.5</v>
      </c>
      <c r="Q376" s="8">
        <v>99</v>
      </c>
      <c r="R376" s="21">
        <v>1.29</v>
      </c>
      <c r="S376" s="34">
        <v>57.975000000000001</v>
      </c>
      <c r="T376" s="34">
        <v>21.3</v>
      </c>
      <c r="U376" s="34">
        <v>69.8</v>
      </c>
      <c r="V376" s="34">
        <v>25.425000000000001</v>
      </c>
      <c r="W376" s="39">
        <v>63.573999999999998</v>
      </c>
      <c r="X376" s="34">
        <v>7.4829999999999997</v>
      </c>
      <c r="Y376" s="34">
        <v>2.363</v>
      </c>
      <c r="Z376" s="39">
        <v>68.421999999999997</v>
      </c>
      <c r="AA376" s="21" t="s">
        <v>114</v>
      </c>
      <c r="AB376" s="8">
        <v>2025</v>
      </c>
      <c r="AC376" s="9">
        <f t="shared" si="195"/>
        <v>0.52583744481952743</v>
      </c>
      <c r="AD376" s="59">
        <f t="shared" si="201"/>
        <v>0.85577999999999999</v>
      </c>
      <c r="AE376" s="60">
        <f t="shared" si="196"/>
        <v>12.804608249999999</v>
      </c>
      <c r="AF376" s="61">
        <f t="shared" si="197"/>
        <v>0.21341013749999999</v>
      </c>
      <c r="AG376" s="62">
        <f t="shared" si="198"/>
        <v>24.7106475</v>
      </c>
      <c r="AH376" s="61">
        <f t="shared" si="199"/>
        <v>0.41184412500000001</v>
      </c>
      <c r="AI376" s="71">
        <f t="shared" si="200"/>
        <v>329.4753</v>
      </c>
    </row>
    <row r="377" spans="1:35" x14ac:dyDescent="0.2">
      <c r="A377" s="7" t="s">
        <v>33</v>
      </c>
      <c r="B377" s="8">
        <v>4297</v>
      </c>
      <c r="C377" s="8">
        <v>138.613</v>
      </c>
      <c r="D377" s="8">
        <v>76.926000000000002</v>
      </c>
      <c r="E377" s="8">
        <v>12.8</v>
      </c>
      <c r="F377" s="39">
        <v>83.361000000000004</v>
      </c>
      <c r="G377" s="8">
        <v>132.19999999999999</v>
      </c>
      <c r="H377" s="8">
        <v>16.2</v>
      </c>
      <c r="I377" s="39">
        <v>87.745999999999995</v>
      </c>
      <c r="J377" s="8">
        <v>364.4</v>
      </c>
      <c r="K377" s="8">
        <v>44.62</v>
      </c>
      <c r="L377" s="39">
        <v>87.754999999999995</v>
      </c>
      <c r="M377" s="21">
        <v>7.1420000000000003</v>
      </c>
      <c r="N377" s="21">
        <v>7.2519999999999998</v>
      </c>
      <c r="O377" s="8">
        <v>1711.8</v>
      </c>
      <c r="P377" s="8">
        <v>1616.2</v>
      </c>
      <c r="Q377" s="8">
        <v>88</v>
      </c>
      <c r="R377" s="21">
        <v>1.3</v>
      </c>
      <c r="S377" s="34">
        <v>52.12</v>
      </c>
      <c r="T377" s="34">
        <v>13.52</v>
      </c>
      <c r="U377" s="34">
        <v>82.78</v>
      </c>
      <c r="V377" s="34">
        <v>16.420000000000002</v>
      </c>
      <c r="W377" s="39">
        <v>80.164000000000001</v>
      </c>
      <c r="X377" s="34">
        <v>8.4480000000000004</v>
      </c>
      <c r="Y377" s="34">
        <v>2.6339999999999999</v>
      </c>
      <c r="Z377" s="39">
        <v>68.820999999999998</v>
      </c>
      <c r="AA377" s="21" t="s">
        <v>114</v>
      </c>
      <c r="AB377" s="8">
        <v>2014</v>
      </c>
      <c r="AC377" s="9">
        <f t="shared" si="195"/>
        <v>0.46869909239003954</v>
      </c>
      <c r="AD377" s="59">
        <f t="shared" si="201"/>
        <v>0.92408666666666661</v>
      </c>
      <c r="AE377" s="60">
        <f t="shared" si="196"/>
        <v>10.662943638</v>
      </c>
      <c r="AF377" s="61">
        <f t="shared" si="197"/>
        <v>0.17771572729999999</v>
      </c>
      <c r="AG377" s="62">
        <f t="shared" si="198"/>
        <v>18.3246386</v>
      </c>
      <c r="AH377" s="61">
        <f t="shared" si="199"/>
        <v>0.30541064333333334</v>
      </c>
      <c r="AI377" s="71">
        <f t="shared" si="200"/>
        <v>244.32851466666665</v>
      </c>
    </row>
    <row r="378" spans="1:35" x14ac:dyDescent="0.2">
      <c r="A378" s="7" t="s">
        <v>34</v>
      </c>
      <c r="B378" s="8">
        <v>4697</v>
      </c>
      <c r="C378" s="8">
        <v>151.51599999999999</v>
      </c>
      <c r="D378" s="8">
        <v>157.5</v>
      </c>
      <c r="E378" s="8">
        <v>12</v>
      </c>
      <c r="F378" s="39">
        <v>92.381</v>
      </c>
      <c r="G378" s="8">
        <v>140</v>
      </c>
      <c r="H378" s="8">
        <v>9.75</v>
      </c>
      <c r="I378" s="39">
        <v>93.036000000000001</v>
      </c>
      <c r="J378" s="8">
        <v>277</v>
      </c>
      <c r="K378" s="8">
        <v>44.25</v>
      </c>
      <c r="L378" s="39">
        <v>84.025000000000006</v>
      </c>
      <c r="M378" s="21">
        <v>7.0250000000000004</v>
      </c>
      <c r="N378" s="21">
        <v>7.0350000000000001</v>
      </c>
      <c r="O378" s="8">
        <v>1650.75</v>
      </c>
      <c r="P378" s="8">
        <v>1451.75</v>
      </c>
      <c r="Q378" s="8">
        <v>66</v>
      </c>
      <c r="R378" s="21">
        <v>1.32</v>
      </c>
      <c r="S378" s="34">
        <v>48.375</v>
      </c>
      <c r="T378" s="34">
        <v>22.614999999999998</v>
      </c>
      <c r="U378" s="34">
        <v>61.9</v>
      </c>
      <c r="V378" s="34">
        <v>26.658000000000001</v>
      </c>
      <c r="W378" s="39">
        <v>56.933999999999997</v>
      </c>
      <c r="X378" s="34">
        <v>7.798</v>
      </c>
      <c r="Y378" s="34">
        <v>2.3380000000000001</v>
      </c>
      <c r="Z378" s="39">
        <v>70.018000000000001</v>
      </c>
      <c r="AA378" s="21">
        <v>1.96</v>
      </c>
      <c r="AB378" s="8">
        <v>2061</v>
      </c>
      <c r="AC378" s="9">
        <f t="shared" si="195"/>
        <v>0.43879071747924209</v>
      </c>
      <c r="AD378" s="59">
        <f t="shared" si="201"/>
        <v>1.0101066666666667</v>
      </c>
      <c r="AE378" s="60">
        <f t="shared" si="196"/>
        <v>23.863769999999995</v>
      </c>
      <c r="AF378" s="61">
        <f t="shared" si="197"/>
        <v>0.3977294999999999</v>
      </c>
      <c r="AG378" s="62">
        <f t="shared" si="198"/>
        <v>21.212239999999998</v>
      </c>
      <c r="AH378" s="61">
        <f t="shared" si="199"/>
        <v>0.35353733333333331</v>
      </c>
      <c r="AI378" s="71">
        <f t="shared" si="200"/>
        <v>282.8298666666667</v>
      </c>
    </row>
    <row r="379" spans="1:35" x14ac:dyDescent="0.2">
      <c r="A379" s="7" t="s">
        <v>35</v>
      </c>
      <c r="B379" s="8">
        <v>4700</v>
      </c>
      <c r="C379" s="8">
        <v>156.667</v>
      </c>
      <c r="D379" s="8">
        <v>152</v>
      </c>
      <c r="E379" s="8">
        <v>10</v>
      </c>
      <c r="F379" s="39">
        <v>93.4</v>
      </c>
      <c r="G379" s="8">
        <v>137</v>
      </c>
      <c r="H379" s="8">
        <v>8.3000000000000007</v>
      </c>
      <c r="I379" s="39">
        <v>93.9</v>
      </c>
      <c r="J379" s="8">
        <v>270</v>
      </c>
      <c r="K379" s="8">
        <v>36</v>
      </c>
      <c r="L379" s="39">
        <v>86.7</v>
      </c>
      <c r="M379" s="21">
        <v>6.6</v>
      </c>
      <c r="N379" s="21">
        <v>6.8</v>
      </c>
      <c r="O379" s="8">
        <v>1461</v>
      </c>
      <c r="P379" s="8">
        <v>1242</v>
      </c>
      <c r="Q379" s="8">
        <v>44</v>
      </c>
      <c r="R379" s="21">
        <v>1.6</v>
      </c>
      <c r="S379" s="34">
        <v>41</v>
      </c>
      <c r="T379" s="34">
        <v>4.3</v>
      </c>
      <c r="U379" s="34">
        <v>80</v>
      </c>
      <c r="V379" s="34">
        <v>11.8</v>
      </c>
      <c r="W379" s="39">
        <v>85.3</v>
      </c>
      <c r="X379" s="34">
        <v>6.7</v>
      </c>
      <c r="Y379" s="34">
        <v>2.97</v>
      </c>
      <c r="Z379" s="39">
        <v>55.7</v>
      </c>
      <c r="AA379" s="21" t="s">
        <v>114</v>
      </c>
      <c r="AB379" s="8">
        <v>2160</v>
      </c>
      <c r="AC379" s="9">
        <f t="shared" si="195"/>
        <v>0.45957446808510638</v>
      </c>
      <c r="AD379" s="59">
        <f t="shared" si="201"/>
        <v>1.0444466666666667</v>
      </c>
      <c r="AE379" s="60">
        <f t="shared" si="196"/>
        <v>23.813384000000003</v>
      </c>
      <c r="AF379" s="61">
        <f t="shared" si="197"/>
        <v>0.39688973333333338</v>
      </c>
      <c r="AG379" s="62">
        <f t="shared" si="198"/>
        <v>21.463379</v>
      </c>
      <c r="AH379" s="61">
        <f t="shared" si="199"/>
        <v>0.35772298333333336</v>
      </c>
      <c r="AI379" s="71">
        <f t="shared" si="200"/>
        <v>286.17838666666665</v>
      </c>
    </row>
    <row r="380" spans="1:35" x14ac:dyDescent="0.2">
      <c r="A380" s="7" t="s">
        <v>36</v>
      </c>
      <c r="B380" s="8">
        <v>4235</v>
      </c>
      <c r="C380" s="8">
        <v>136.613</v>
      </c>
      <c r="D380" s="8">
        <v>140</v>
      </c>
      <c r="E380" s="8">
        <v>13</v>
      </c>
      <c r="F380" s="39">
        <v>90.7</v>
      </c>
      <c r="G380" s="8">
        <v>152</v>
      </c>
      <c r="H380" s="8">
        <v>5.8</v>
      </c>
      <c r="I380" s="39">
        <v>96.2</v>
      </c>
      <c r="J380" s="8">
        <v>319</v>
      </c>
      <c r="K380" s="8">
        <v>39</v>
      </c>
      <c r="L380" s="39">
        <v>87.8</v>
      </c>
      <c r="M380" s="21">
        <v>6.9</v>
      </c>
      <c r="N380" s="21">
        <v>7.1</v>
      </c>
      <c r="O380" s="8">
        <v>1477</v>
      </c>
      <c r="P380" s="8">
        <v>1234</v>
      </c>
      <c r="Q380" s="8">
        <v>88</v>
      </c>
      <c r="R380" s="21">
        <v>1.39</v>
      </c>
      <c r="S380" s="34">
        <v>46</v>
      </c>
      <c r="T380" s="34">
        <v>7.3</v>
      </c>
      <c r="U380" s="34">
        <v>85</v>
      </c>
      <c r="V380" s="34">
        <v>16.5</v>
      </c>
      <c r="W380" s="39">
        <v>80.599999999999994</v>
      </c>
      <c r="X380" s="34">
        <v>6.6</v>
      </c>
      <c r="Y380" s="34">
        <v>2.84</v>
      </c>
      <c r="Z380" s="39">
        <v>57</v>
      </c>
      <c r="AA380" s="21" t="s">
        <v>114</v>
      </c>
      <c r="AB380" s="8">
        <v>2112</v>
      </c>
      <c r="AC380" s="9">
        <f t="shared" si="195"/>
        <v>0.4987012987012987</v>
      </c>
      <c r="AD380" s="59">
        <f t="shared" si="201"/>
        <v>0.9107533333333333</v>
      </c>
      <c r="AE380" s="60">
        <f t="shared" si="196"/>
        <v>19.125820000000001</v>
      </c>
      <c r="AF380" s="61">
        <f t="shared" si="197"/>
        <v>0.31876366666666667</v>
      </c>
      <c r="AG380" s="62">
        <f t="shared" si="198"/>
        <v>20.765176</v>
      </c>
      <c r="AH380" s="61">
        <f t="shared" si="199"/>
        <v>0.3460862666666667</v>
      </c>
      <c r="AI380" s="71">
        <f t="shared" si="200"/>
        <v>276.86901333333333</v>
      </c>
    </row>
    <row r="381" spans="1:35" x14ac:dyDescent="0.2">
      <c r="A381" s="7" t="s">
        <v>37</v>
      </c>
      <c r="B381" s="8">
        <v>4458</v>
      </c>
      <c r="C381" s="8">
        <v>148.6</v>
      </c>
      <c r="D381" s="8">
        <v>83</v>
      </c>
      <c r="E381" s="8">
        <v>12</v>
      </c>
      <c r="F381" s="39">
        <v>85.5</v>
      </c>
      <c r="G381" s="8">
        <v>153</v>
      </c>
      <c r="H381" s="8">
        <v>9.8000000000000007</v>
      </c>
      <c r="I381" s="39">
        <v>93.6</v>
      </c>
      <c r="J381" s="8">
        <v>334</v>
      </c>
      <c r="K381" s="8">
        <v>38</v>
      </c>
      <c r="L381" s="39">
        <v>88.6</v>
      </c>
      <c r="M381" s="21">
        <v>7.9</v>
      </c>
      <c r="N381" s="21">
        <v>6.4</v>
      </c>
      <c r="O381" s="8">
        <v>1592</v>
      </c>
      <c r="P381" s="8">
        <v>1209</v>
      </c>
      <c r="Q381" s="8">
        <v>88</v>
      </c>
      <c r="R381" s="21">
        <v>1.28</v>
      </c>
      <c r="S381" s="34">
        <v>51</v>
      </c>
      <c r="T381" s="34">
        <v>10.3</v>
      </c>
      <c r="U381" s="34">
        <v>86</v>
      </c>
      <c r="V381" s="34">
        <v>20</v>
      </c>
      <c r="W381" s="39">
        <v>76.7</v>
      </c>
      <c r="X381" s="34">
        <v>6.8</v>
      </c>
      <c r="Y381" s="34">
        <v>1.78</v>
      </c>
      <c r="Z381" s="39">
        <v>73.8</v>
      </c>
      <c r="AA381" s="21" t="s">
        <v>114</v>
      </c>
      <c r="AB381" s="8">
        <v>2032</v>
      </c>
      <c r="AC381" s="9">
        <f t="shared" si="195"/>
        <v>0.45580978017048002</v>
      </c>
      <c r="AD381" s="59">
        <f t="shared" si="201"/>
        <v>0.99066666666666658</v>
      </c>
      <c r="AE381" s="60">
        <f t="shared" si="196"/>
        <v>12.3338</v>
      </c>
      <c r="AF381" s="61">
        <f t="shared" si="197"/>
        <v>0.20556333333333335</v>
      </c>
      <c r="AG381" s="62">
        <f t="shared" si="198"/>
        <v>22.735799999999998</v>
      </c>
      <c r="AH381" s="61">
        <f t="shared" si="199"/>
        <v>0.37892999999999993</v>
      </c>
      <c r="AI381" s="71">
        <f t="shared" si="200"/>
        <v>303.14400000000001</v>
      </c>
    </row>
    <row r="382" spans="1:35" ht="13.5" thickBot="1" x14ac:dyDescent="0.25">
      <c r="A382" s="7" t="s">
        <v>38</v>
      </c>
      <c r="B382" s="8">
        <v>3707</v>
      </c>
      <c r="C382" s="8">
        <v>119.581</v>
      </c>
      <c r="D382" s="8">
        <v>107</v>
      </c>
      <c r="E382" s="8">
        <v>14</v>
      </c>
      <c r="F382" s="39">
        <v>86.9</v>
      </c>
      <c r="G382" s="8">
        <v>183</v>
      </c>
      <c r="H382" s="8">
        <v>18.7</v>
      </c>
      <c r="I382" s="39">
        <v>89.8</v>
      </c>
      <c r="J382" s="8">
        <v>360</v>
      </c>
      <c r="K382" s="8">
        <v>61</v>
      </c>
      <c r="L382" s="39">
        <v>83.1</v>
      </c>
      <c r="M382" s="21" t="s">
        <v>114</v>
      </c>
      <c r="N382" s="21" t="s">
        <v>114</v>
      </c>
      <c r="O382" s="8">
        <v>1696</v>
      </c>
      <c r="P382" s="8">
        <v>1380</v>
      </c>
      <c r="Q382" s="8">
        <v>88</v>
      </c>
      <c r="R382" s="21">
        <v>1.1299999999999999</v>
      </c>
      <c r="S382" s="34">
        <v>63</v>
      </c>
      <c r="T382" s="34">
        <v>17.399999999999999</v>
      </c>
      <c r="U382" s="34">
        <v>95</v>
      </c>
      <c r="V382" s="34">
        <v>31.3</v>
      </c>
      <c r="W382" s="39">
        <v>67.099999999999994</v>
      </c>
      <c r="X382" s="34">
        <v>9.4</v>
      </c>
      <c r="Y382" s="34">
        <v>3</v>
      </c>
      <c r="Z382" s="39">
        <v>68.099999999999994</v>
      </c>
      <c r="AA382" s="21">
        <v>2</v>
      </c>
      <c r="AB382" s="8">
        <v>2257</v>
      </c>
      <c r="AC382" s="9">
        <f t="shared" si="195"/>
        <v>0.60884812516859999</v>
      </c>
      <c r="AD382" s="59">
        <f t="shared" si="201"/>
        <v>0.79720666666666673</v>
      </c>
      <c r="AE382" s="60">
        <f t="shared" si="196"/>
        <v>12.795166999999999</v>
      </c>
      <c r="AF382" s="61">
        <f t="shared" si="197"/>
        <v>0.21325278333333333</v>
      </c>
      <c r="AG382" s="62">
        <f t="shared" si="198"/>
        <v>21.883323000000001</v>
      </c>
      <c r="AH382" s="61">
        <f t="shared" si="199"/>
        <v>0.36472205000000002</v>
      </c>
      <c r="AI382" s="71">
        <f t="shared" si="200"/>
        <v>291.77764000000008</v>
      </c>
    </row>
    <row r="383" spans="1:35" ht="14.25" thickTop="1" thickBot="1" x14ac:dyDescent="0.25">
      <c r="A383" s="10" t="s">
        <v>121</v>
      </c>
      <c r="B383" s="26">
        <f>SUM(B371:B382)</f>
        <v>47374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20"/>
      <c r="N383" s="20"/>
      <c r="O383" s="20"/>
      <c r="P383" s="20"/>
      <c r="Q383" s="28">
        <f>SUM(Q371:Q382)</f>
        <v>1034</v>
      </c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6">
        <f>SUM(AB371:AB382)</f>
        <v>25383</v>
      </c>
      <c r="AC383" s="20"/>
      <c r="AD383" s="63"/>
      <c r="AE383" s="64"/>
      <c r="AF383" s="65"/>
      <c r="AG383" s="66"/>
      <c r="AH383" s="65"/>
      <c r="AI383" s="72"/>
    </row>
    <row r="384" spans="1:35" ht="14.25" thickTop="1" thickBot="1" x14ac:dyDescent="0.25">
      <c r="A384" s="19" t="s">
        <v>122</v>
      </c>
      <c r="B384" s="12">
        <f t="shared" ref="B384:E384" si="202">AVERAGE(B371:B382)</f>
        <v>3947.8333333333335</v>
      </c>
      <c r="C384" s="12">
        <f t="shared" si="202"/>
        <v>129.81033333333332</v>
      </c>
      <c r="D384" s="12">
        <f t="shared" si="202"/>
        <v>155.99949999999998</v>
      </c>
      <c r="E384" s="12">
        <f t="shared" si="202"/>
        <v>13.465833333333331</v>
      </c>
      <c r="F384" s="32">
        <f>AVERAGE(F371:F382)</f>
        <v>90.281166666666664</v>
      </c>
      <c r="G384" s="12">
        <f>AVERAGE(G371:G382)</f>
        <v>204.60333333333332</v>
      </c>
      <c r="H384" s="12">
        <f>AVERAGE(H371:H382)</f>
        <v>13.356416666666668</v>
      </c>
      <c r="I384" s="32">
        <f>AVERAGE(I371:I382)</f>
        <v>93.315166666666684</v>
      </c>
      <c r="J384" s="12">
        <f t="shared" ref="J384:K384" si="203">AVERAGE(J371:J382)</f>
        <v>423.23033333333342</v>
      </c>
      <c r="K384" s="12">
        <f t="shared" si="203"/>
        <v>48.81583333333333</v>
      </c>
      <c r="L384" s="32">
        <f>AVERAGE(L371:L382)</f>
        <v>87.882750000000001</v>
      </c>
      <c r="M384" s="15">
        <f t="shared" ref="M384:R384" si="204">AVERAGE(M371:M382)</f>
        <v>7.0347272727272747</v>
      </c>
      <c r="N384" s="15">
        <f t="shared" si="204"/>
        <v>7.0030000000000001</v>
      </c>
      <c r="O384" s="15">
        <f t="shared" si="204"/>
        <v>1757.5511666666669</v>
      </c>
      <c r="P384" s="15">
        <f t="shared" si="204"/>
        <v>1529.08125</v>
      </c>
      <c r="Q384" s="12">
        <f t="shared" si="204"/>
        <v>86.166666666666671</v>
      </c>
      <c r="R384" s="15">
        <f t="shared" si="204"/>
        <v>1.2658333333333334</v>
      </c>
      <c r="S384" s="15">
        <f>AVERAGE(S371:S382)</f>
        <v>56.638916666666681</v>
      </c>
      <c r="T384" s="15">
        <f>AVERAGE(T371:T382)</f>
        <v>25.386750000000003</v>
      </c>
      <c r="U384" s="15">
        <f t="shared" ref="U384:V384" si="205">AVERAGE(U371:U382)</f>
        <v>80.720083333333335</v>
      </c>
      <c r="V384" s="15">
        <f t="shared" si="205"/>
        <v>32.495833333333337</v>
      </c>
      <c r="W384" s="15"/>
      <c r="X384" s="15">
        <f t="shared" ref="X384:Y384" si="206">AVERAGE(X371:X382)</f>
        <v>8.4762500000000003</v>
      </c>
      <c r="Y384" s="15">
        <f t="shared" si="206"/>
        <v>2.7664166666666667</v>
      </c>
      <c r="Z384" s="15"/>
      <c r="AA384" s="15">
        <f>AVERAGE(AA371:AA382)</f>
        <v>1.704</v>
      </c>
      <c r="AB384" s="12">
        <f>AVERAGE(AB371:AB382)</f>
        <v>2115.25</v>
      </c>
      <c r="AC384" s="15">
        <f>AVERAGE(AC371:AC382)</f>
        <v>0.54584841391274541</v>
      </c>
      <c r="AD384" s="67">
        <f t="shared" ref="AD384" si="207">C384/$C$2</f>
        <v>0.86540222222222207</v>
      </c>
      <c r="AE384" s="68">
        <f t="shared" ref="AE384" si="208">(C384*D384)/1000</f>
        <v>20.25034709483333</v>
      </c>
      <c r="AF384" s="69">
        <f t="shared" ref="AF384" si="209">(AE384)/$E$3</f>
        <v>0.33750578491388883</v>
      </c>
      <c r="AG384" s="70">
        <f t="shared" ref="AG384" si="210">(C384*G384)/1000</f>
        <v>26.559626901111105</v>
      </c>
      <c r="AH384" s="69">
        <f t="shared" ref="AH384" si="211">(AG384)/$G$3</f>
        <v>0.44266044835185175</v>
      </c>
      <c r="AI384" s="73">
        <f>AVERAGE(AI371:AI382)</f>
        <v>342.13807850666666</v>
      </c>
    </row>
    <row r="385" ht="13.5" thickTop="1" x14ac:dyDescent="0.2"/>
  </sheetData>
  <phoneticPr fontId="0" type="noConversion"/>
  <conditionalFormatting sqref="E281:E294 E299:E312">
    <cfRule type="cellIs" dxfId="69" priority="153" stopIfTrue="1" operator="greaterThanOrEqual">
      <formula>35</formula>
    </cfRule>
  </conditionalFormatting>
  <conditionalFormatting sqref="E317:E330 E335:E348 E353:E366">
    <cfRule type="cellIs" priority="151" stopIfTrue="1" operator="greaterThanOrEqual">
      <formula>35</formula>
    </cfRule>
    <cfRule type="cellIs" dxfId="68" priority="150" stopIfTrue="1" operator="greaterThanOrEqual">
      <formula>35</formula>
    </cfRule>
  </conditionalFormatting>
  <conditionalFormatting sqref="E371:E384">
    <cfRule type="cellIs" priority="17" stopIfTrue="1" operator="greaterThanOrEqual">
      <formula>35</formula>
    </cfRule>
    <cfRule type="cellIs" dxfId="67" priority="16" stopIfTrue="1" operator="greaterThanOrEqual">
      <formula>35</formula>
    </cfRule>
  </conditionalFormatting>
  <conditionalFormatting sqref="H281:H294 H299:H312 H317:H330 H335:H348 H353:H366">
    <cfRule type="cellIs" dxfId="66" priority="146" stopIfTrue="1" operator="greaterThanOrEqual">
      <formula>25</formula>
    </cfRule>
  </conditionalFormatting>
  <conditionalFormatting sqref="H371:H384">
    <cfRule type="cellIs" dxfId="65" priority="14" stopIfTrue="1" operator="greaterThanOrEqual">
      <formula>25</formula>
    </cfRule>
  </conditionalFormatting>
  <conditionalFormatting sqref="K281:K294 K317:K330 K335:K348 K353:K366">
    <cfRule type="cellIs" dxfId="64" priority="149" stopIfTrue="1" operator="greaterThanOrEqual">
      <formula>125</formula>
    </cfRule>
  </conditionalFormatting>
  <conditionalFormatting sqref="K299:K312">
    <cfRule type="cellIs" dxfId="63" priority="148" stopIfTrue="1" operator="greaterThanOrEqual">
      <formula>125</formula>
    </cfRule>
  </conditionalFormatting>
  <conditionalFormatting sqref="K371:K384">
    <cfRule type="cellIs" dxfId="62" priority="15" stopIfTrue="1" operator="greaterThanOrEqual">
      <formula>125</formula>
    </cfRule>
  </conditionalFormatting>
  <conditionalFormatting sqref="AA227:AA238 AA245:AA256 AA263:AA274 AA281:AA292 AA299:AA310 AA317:AA328 AA335:AA346 AA353:AA364">
    <cfRule type="cellIs" dxfId="61" priority="159" stopIfTrue="1" operator="lessThan">
      <formula>3</formula>
    </cfRule>
  </conditionalFormatting>
  <conditionalFormatting sqref="AA371:AA382">
    <cfRule type="cellIs" dxfId="60" priority="18" stopIfTrue="1" operator="lessThan">
      <formula>3</formula>
    </cfRule>
  </conditionalFormatting>
  <conditionalFormatting sqref="AD119:AD130 AF119:AF130 AH119:AH130">
    <cfRule type="cellIs" dxfId="59" priority="22" operator="between">
      <formula>80%</formula>
      <formula>200%</formula>
    </cfRule>
  </conditionalFormatting>
  <conditionalFormatting sqref="AD132">
    <cfRule type="cellIs" dxfId="58" priority="21" operator="between">
      <formula>80%</formula>
      <formula>200%</formula>
    </cfRule>
  </conditionalFormatting>
  <conditionalFormatting sqref="AD137:AD148 AF137:AF148 AH137:AH148">
    <cfRule type="cellIs" dxfId="57" priority="26" operator="between">
      <formula>80%</formula>
      <formula>200%</formula>
    </cfRule>
  </conditionalFormatting>
  <conditionalFormatting sqref="AD150">
    <cfRule type="cellIs" dxfId="56" priority="25" operator="between">
      <formula>80%</formula>
      <formula>200%</formula>
    </cfRule>
  </conditionalFormatting>
  <conditionalFormatting sqref="AD155:AD166 AF155:AF166 AH155:AH166">
    <cfRule type="cellIs" dxfId="55" priority="30" operator="between">
      <formula>80%</formula>
      <formula>200%</formula>
    </cfRule>
  </conditionalFormatting>
  <conditionalFormatting sqref="AD168">
    <cfRule type="cellIs" dxfId="54" priority="29" operator="between">
      <formula>80%</formula>
      <formula>200%</formula>
    </cfRule>
  </conditionalFormatting>
  <conditionalFormatting sqref="AD173:AD184 AF173:AF184 AH173:AH184">
    <cfRule type="cellIs" dxfId="53" priority="34" operator="between">
      <formula>80%</formula>
      <formula>200%</formula>
    </cfRule>
  </conditionalFormatting>
  <conditionalFormatting sqref="AD186">
    <cfRule type="cellIs" dxfId="52" priority="33" operator="between">
      <formula>80%</formula>
      <formula>200%</formula>
    </cfRule>
  </conditionalFormatting>
  <conditionalFormatting sqref="AD191:AD202 AF191:AF202 AH191:AH202">
    <cfRule type="cellIs" dxfId="51" priority="38" operator="between">
      <formula>80%</formula>
      <formula>200%</formula>
    </cfRule>
  </conditionalFormatting>
  <conditionalFormatting sqref="AD204">
    <cfRule type="cellIs" dxfId="50" priority="37" operator="between">
      <formula>80%</formula>
      <formula>200%</formula>
    </cfRule>
  </conditionalFormatting>
  <conditionalFormatting sqref="AD209:AD220 AF209:AF220 AH209:AH220">
    <cfRule type="cellIs" dxfId="49" priority="42" operator="between">
      <formula>80%</formula>
      <formula>200%</formula>
    </cfRule>
  </conditionalFormatting>
  <conditionalFormatting sqref="AD222">
    <cfRule type="cellIs" dxfId="48" priority="41" operator="between">
      <formula>80%</formula>
      <formula>200%</formula>
    </cfRule>
  </conditionalFormatting>
  <conditionalFormatting sqref="AD227:AD238 AF227:AF238 AH227:AH238">
    <cfRule type="cellIs" dxfId="47" priority="46" operator="between">
      <formula>80%</formula>
      <formula>200%</formula>
    </cfRule>
  </conditionalFormatting>
  <conditionalFormatting sqref="AD240">
    <cfRule type="cellIs" dxfId="46" priority="45" operator="between">
      <formula>80%</formula>
      <formula>200%</formula>
    </cfRule>
  </conditionalFormatting>
  <conditionalFormatting sqref="AD245:AD256 AF245:AF256 AH245:AH256">
    <cfRule type="cellIs" dxfId="45" priority="50" operator="between">
      <formula>80%</formula>
      <formula>200%</formula>
    </cfRule>
  </conditionalFormatting>
  <conditionalFormatting sqref="AD258">
    <cfRule type="cellIs" dxfId="44" priority="49" operator="between">
      <formula>80%</formula>
      <formula>200%</formula>
    </cfRule>
  </conditionalFormatting>
  <conditionalFormatting sqref="AD263:AD274 AF263:AF274 AH263:AH274">
    <cfRule type="cellIs" dxfId="43" priority="54" operator="between">
      <formula>80%</formula>
      <formula>200%</formula>
    </cfRule>
  </conditionalFormatting>
  <conditionalFormatting sqref="AD276">
    <cfRule type="cellIs" dxfId="42" priority="53" operator="between">
      <formula>80%</formula>
      <formula>200%</formula>
    </cfRule>
  </conditionalFormatting>
  <conditionalFormatting sqref="AD281:AD292 AF281:AF292 AH281:AH292">
    <cfRule type="cellIs" dxfId="41" priority="58" operator="between">
      <formula>80%</formula>
      <formula>200%</formula>
    </cfRule>
  </conditionalFormatting>
  <conditionalFormatting sqref="AD294">
    <cfRule type="cellIs" dxfId="40" priority="57" operator="between">
      <formula>80%</formula>
      <formula>200%</formula>
    </cfRule>
  </conditionalFormatting>
  <conditionalFormatting sqref="AD299:AD310 AF299:AF310 AH299:AH310">
    <cfRule type="cellIs" dxfId="39" priority="62" operator="between">
      <formula>80%</formula>
      <formula>200%</formula>
    </cfRule>
  </conditionalFormatting>
  <conditionalFormatting sqref="AD312">
    <cfRule type="cellIs" dxfId="38" priority="61" operator="between">
      <formula>80%</formula>
      <formula>200%</formula>
    </cfRule>
  </conditionalFormatting>
  <conditionalFormatting sqref="AD317:AD328 AF317:AF328 AH317:AH328">
    <cfRule type="cellIs" dxfId="37" priority="70" operator="between">
      <formula>80%</formula>
      <formula>200%</formula>
    </cfRule>
  </conditionalFormatting>
  <conditionalFormatting sqref="AD330">
    <cfRule type="cellIs" dxfId="36" priority="69" operator="between">
      <formula>80%</formula>
      <formula>200%</formula>
    </cfRule>
  </conditionalFormatting>
  <conditionalFormatting sqref="AD335:AD346 AF335:AF346 AH335:AH346">
    <cfRule type="cellIs" dxfId="35" priority="118" operator="between">
      <formula>80%</formula>
      <formula>200%</formula>
    </cfRule>
  </conditionalFormatting>
  <conditionalFormatting sqref="AD348">
    <cfRule type="cellIs" dxfId="34" priority="117" operator="between">
      <formula>80%</formula>
      <formula>200%</formula>
    </cfRule>
  </conditionalFormatting>
  <conditionalFormatting sqref="AD353:AD364 AF353:AF364 AH353:AH364">
    <cfRule type="cellIs" dxfId="33" priority="66" operator="between">
      <formula>80%</formula>
      <formula>200%</formula>
    </cfRule>
  </conditionalFormatting>
  <conditionalFormatting sqref="AD366">
    <cfRule type="cellIs" dxfId="32" priority="65" operator="between">
      <formula>80%</formula>
      <formula>200%</formula>
    </cfRule>
  </conditionalFormatting>
  <conditionalFormatting sqref="AD371:AD382 AF371:AF382 AH371:AH382">
    <cfRule type="cellIs" dxfId="31" priority="13" operator="between">
      <formula>80%</formula>
      <formula>200%</formula>
    </cfRule>
  </conditionalFormatting>
  <conditionalFormatting sqref="AD384">
    <cfRule type="cellIs" dxfId="30" priority="12" operator="between">
      <formula>80%</formula>
      <formula>200%</formula>
    </cfRule>
  </conditionalFormatting>
  <conditionalFormatting sqref="AF132">
    <cfRule type="cellIs" dxfId="29" priority="20" operator="between">
      <formula>80%</formula>
      <formula>200%</formula>
    </cfRule>
  </conditionalFormatting>
  <conditionalFormatting sqref="AF150">
    <cfRule type="cellIs" dxfId="28" priority="24" operator="between">
      <formula>80%</formula>
      <formula>200%</formula>
    </cfRule>
  </conditionalFormatting>
  <conditionalFormatting sqref="AF168">
    <cfRule type="cellIs" dxfId="27" priority="28" operator="between">
      <formula>80%</formula>
      <formula>200%</formula>
    </cfRule>
  </conditionalFormatting>
  <conditionalFormatting sqref="AF186">
    <cfRule type="cellIs" dxfId="26" priority="32" operator="between">
      <formula>80%</formula>
      <formula>200%</formula>
    </cfRule>
  </conditionalFormatting>
  <conditionalFormatting sqref="AF204">
    <cfRule type="cellIs" dxfId="25" priority="36" operator="between">
      <formula>80%</formula>
      <formula>200%</formula>
    </cfRule>
  </conditionalFormatting>
  <conditionalFormatting sqref="AF222">
    <cfRule type="cellIs" dxfId="24" priority="40" operator="between">
      <formula>80%</formula>
      <formula>200%</formula>
    </cfRule>
  </conditionalFormatting>
  <conditionalFormatting sqref="AF240">
    <cfRule type="cellIs" dxfId="23" priority="44" operator="between">
      <formula>80%</formula>
      <formula>200%</formula>
    </cfRule>
  </conditionalFormatting>
  <conditionalFormatting sqref="AF258">
    <cfRule type="cellIs" dxfId="22" priority="48" operator="between">
      <formula>80%</formula>
      <formula>200%</formula>
    </cfRule>
  </conditionalFormatting>
  <conditionalFormatting sqref="AF276">
    <cfRule type="cellIs" dxfId="21" priority="52" operator="between">
      <formula>80%</formula>
      <formula>200%</formula>
    </cfRule>
  </conditionalFormatting>
  <conditionalFormatting sqref="AF294">
    <cfRule type="cellIs" dxfId="20" priority="56" operator="between">
      <formula>80%</formula>
      <formula>200%</formula>
    </cfRule>
  </conditionalFormatting>
  <conditionalFormatting sqref="AF312">
    <cfRule type="cellIs" dxfId="19" priority="60" operator="between">
      <formula>80%</formula>
      <formula>200%</formula>
    </cfRule>
  </conditionalFormatting>
  <conditionalFormatting sqref="AF330">
    <cfRule type="cellIs" dxfId="18" priority="68" operator="between">
      <formula>80%</formula>
      <formula>200%</formula>
    </cfRule>
  </conditionalFormatting>
  <conditionalFormatting sqref="AF348">
    <cfRule type="cellIs" dxfId="17" priority="116" operator="between">
      <formula>80%</formula>
      <formula>200%</formula>
    </cfRule>
  </conditionalFormatting>
  <conditionalFormatting sqref="AF366">
    <cfRule type="cellIs" dxfId="16" priority="64" operator="between">
      <formula>80%</formula>
      <formula>200%</formula>
    </cfRule>
  </conditionalFormatting>
  <conditionalFormatting sqref="AF384">
    <cfRule type="cellIs" dxfId="15" priority="11" operator="between">
      <formula>80%</formula>
      <formula>200%</formula>
    </cfRule>
  </conditionalFormatting>
  <conditionalFormatting sqref="AH132">
    <cfRule type="cellIs" dxfId="14" priority="19" operator="between">
      <formula>80%</formula>
      <formula>200%</formula>
    </cfRule>
  </conditionalFormatting>
  <conditionalFormatting sqref="AH150">
    <cfRule type="cellIs" dxfId="13" priority="23" operator="between">
      <formula>80%</formula>
      <formula>200%</formula>
    </cfRule>
  </conditionalFormatting>
  <conditionalFormatting sqref="AH168">
    <cfRule type="cellIs" dxfId="12" priority="27" operator="between">
      <formula>80%</formula>
      <formula>200%</formula>
    </cfRule>
  </conditionalFormatting>
  <conditionalFormatting sqref="AH186">
    <cfRule type="cellIs" dxfId="11" priority="31" operator="between">
      <formula>80%</formula>
      <formula>200%</formula>
    </cfRule>
  </conditionalFormatting>
  <conditionalFormatting sqref="AH204">
    <cfRule type="cellIs" dxfId="10" priority="35" operator="between">
      <formula>80%</formula>
      <formula>200%</formula>
    </cfRule>
  </conditionalFormatting>
  <conditionalFormatting sqref="AH222">
    <cfRule type="cellIs" dxfId="9" priority="39" operator="between">
      <formula>80%</formula>
      <formula>200%</formula>
    </cfRule>
  </conditionalFormatting>
  <conditionalFormatting sqref="AH240">
    <cfRule type="cellIs" dxfId="8" priority="43" operator="between">
      <formula>80%</formula>
      <formula>200%</formula>
    </cfRule>
  </conditionalFormatting>
  <conditionalFormatting sqref="AH258">
    <cfRule type="cellIs" dxfId="7" priority="47" operator="between">
      <formula>80%</formula>
      <formula>200%</formula>
    </cfRule>
  </conditionalFormatting>
  <conditionalFormatting sqref="AH276">
    <cfRule type="cellIs" dxfId="6" priority="51" operator="between">
      <formula>80%</formula>
      <formula>200%</formula>
    </cfRule>
  </conditionalFormatting>
  <conditionalFormatting sqref="AH294">
    <cfRule type="cellIs" dxfId="5" priority="55" operator="between">
      <formula>80%</formula>
      <formula>200%</formula>
    </cfRule>
  </conditionalFormatting>
  <conditionalFormatting sqref="AH312">
    <cfRule type="cellIs" dxfId="4" priority="59" operator="between">
      <formula>80%</formula>
      <formula>200%</formula>
    </cfRule>
  </conditionalFormatting>
  <conditionalFormatting sqref="AH330">
    <cfRule type="cellIs" dxfId="3" priority="67" operator="between">
      <formula>80%</formula>
      <formula>200%</formula>
    </cfRule>
  </conditionalFormatting>
  <conditionalFormatting sqref="AH348">
    <cfRule type="cellIs" dxfId="2" priority="115" operator="between">
      <formula>80%</formula>
      <formula>200%</formula>
    </cfRule>
  </conditionalFormatting>
  <conditionalFormatting sqref="AH366">
    <cfRule type="cellIs" dxfId="1" priority="63" operator="between">
      <formula>80%</formula>
      <formula>200%</formula>
    </cfRule>
  </conditionalFormatting>
  <conditionalFormatting sqref="AH384">
    <cfRule type="cellIs" dxfId="0" priority="10" operator="between">
      <formula>80%</formula>
      <formula>200%</formula>
    </cfRule>
  </conditionalFormatting>
  <printOptions horizontalCentered="1" verticalCentered="1" gridLinesSet="0"/>
  <pageMargins left="0.23622047244094491" right="0.51181102362204722" top="0.27559055118110237" bottom="0.45" header="0.25" footer="0.51181102362204722"/>
  <pageSetup paperSize="9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301AF7-3423-49A8-8AB7-266375862E5D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2.xml><?xml version="1.0" encoding="utf-8"?>
<ds:datastoreItem xmlns:ds="http://schemas.openxmlformats.org/officeDocument/2006/customXml" ds:itemID="{0D4EDC0D-DDC1-4D1F-B5A2-BF88B4E1B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9e1050-5758-4773-9e49-82ac32393eb0"/>
    <ds:schemaRef ds:uri="d42413e6-74ef-4228-a38e-d55b17059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D6949D-F66A-43D0-BF3C-69B9DB2973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Masdenverge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 I</dc:creator>
  <cp:keywords/>
  <dc:description/>
  <cp:lastModifiedBy>sanejament practiques</cp:lastModifiedBy>
  <cp:revision/>
  <dcterms:created xsi:type="dcterms:W3CDTF">2000-01-04T10:17:18Z</dcterms:created>
  <dcterms:modified xsi:type="dcterms:W3CDTF">2024-03-15T11:46:48Z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